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98" activeTab="0"/>
  </bookViews>
  <sheets>
    <sheet name="USA" sheetId="1" r:id="rId1"/>
    <sheet name="Евро" sheetId="2" r:id="rId2"/>
    <sheet name="Лева" sheetId="3" r:id="rId3"/>
  </sheets>
  <definedNames/>
  <calcPr fullCalcOnLoad="1"/>
</workbook>
</file>

<file path=xl/sharedStrings.xml><?xml version="1.0" encoding="utf-8"?>
<sst xmlns="http://schemas.openxmlformats.org/spreadsheetml/2006/main" count="481" uniqueCount="97">
  <si>
    <t xml:space="preserve">Животински растителни масла и мазнини </t>
  </si>
  <si>
    <t>Олио слънчоглед</t>
  </si>
  <si>
    <t>1 л.</t>
  </si>
  <si>
    <t>Олио растително</t>
  </si>
  <si>
    <t>Маргарин</t>
  </si>
  <si>
    <t>500 г.</t>
  </si>
  <si>
    <t>Масло</t>
  </si>
  <si>
    <t>100 г.</t>
  </si>
  <si>
    <t xml:space="preserve">Хляб и зърнени храни </t>
  </si>
  <si>
    <t>Бял хляб</t>
  </si>
  <si>
    <t>1 кг.</t>
  </si>
  <si>
    <t>Черен хляб</t>
  </si>
  <si>
    <t>Брашно</t>
  </si>
  <si>
    <t>Яйца</t>
  </si>
  <si>
    <t>10 броя</t>
  </si>
  <si>
    <t xml:space="preserve">Мляко и млечни продукти </t>
  </si>
  <si>
    <t>Сирене</t>
  </si>
  <si>
    <t>Кашкавал</t>
  </si>
  <si>
    <t>Прясно мляко 1,5</t>
  </si>
  <si>
    <t>Прясно мляко 3,5</t>
  </si>
  <si>
    <t>Кисело мляко 3,5</t>
  </si>
  <si>
    <t xml:space="preserve">Зеленчуци и зеленчукови консерви </t>
  </si>
  <si>
    <t xml:space="preserve">Домати </t>
  </si>
  <si>
    <t>Краставици</t>
  </si>
  <si>
    <t>1 брой.</t>
  </si>
  <si>
    <t>Картофи</t>
  </si>
  <si>
    <t>Лук</t>
  </si>
  <si>
    <t>Тиквички</t>
  </si>
  <si>
    <t>Патладжан</t>
  </si>
  <si>
    <t>Консерви грах</t>
  </si>
  <si>
    <t>Консерви гъби</t>
  </si>
  <si>
    <t>Консерви зелен фасул</t>
  </si>
  <si>
    <t>Моркови</t>
  </si>
  <si>
    <t>Зелен лук</t>
  </si>
  <si>
    <t>1 връзка</t>
  </si>
  <si>
    <t>Репички</t>
  </si>
  <si>
    <t>Чесън</t>
  </si>
  <si>
    <t xml:space="preserve">Плодове и плодови консерви </t>
  </si>
  <si>
    <t>Ябълки</t>
  </si>
  <si>
    <t>Грозде</t>
  </si>
  <si>
    <t>Праскови</t>
  </si>
  <si>
    <t>Круши</t>
  </si>
  <si>
    <t>Ягоди</t>
  </si>
  <si>
    <t>Сливи</t>
  </si>
  <si>
    <t>Портокали</t>
  </si>
  <si>
    <t>Пъпеш</t>
  </si>
  <si>
    <t>Банани</t>
  </si>
  <si>
    <t xml:space="preserve">Минерални води и безалкохолни напитки </t>
  </si>
  <si>
    <t>Минерална вода</t>
  </si>
  <si>
    <t>Безалкохолни</t>
  </si>
  <si>
    <t>Сокове и нектари</t>
  </si>
  <si>
    <t xml:space="preserve">Други хранителни продукти </t>
  </si>
  <si>
    <t>Ориз</t>
  </si>
  <si>
    <t>Сол</t>
  </si>
  <si>
    <t xml:space="preserve">Захар, мед, шоколадови и захарни изделия  </t>
  </si>
  <si>
    <t>Захар</t>
  </si>
  <si>
    <t>Мед</t>
  </si>
  <si>
    <t>Шоколад</t>
  </si>
  <si>
    <t xml:space="preserve">Кафе, како, чай </t>
  </si>
  <si>
    <t>Кафе смляно</t>
  </si>
  <si>
    <t>Какао</t>
  </si>
  <si>
    <t>Чай на пакетчета</t>
  </si>
  <si>
    <t>25 броя</t>
  </si>
  <si>
    <t xml:space="preserve">Риба и рибни продукти   </t>
  </si>
  <si>
    <t>Seelachs</t>
  </si>
  <si>
    <t>Херинга</t>
  </si>
  <si>
    <t xml:space="preserve">Месо и месни продукти </t>
  </si>
  <si>
    <t>Телешки паржоли</t>
  </si>
  <si>
    <t>Свински паржоли</t>
  </si>
  <si>
    <t xml:space="preserve">Кайма от телешко месо </t>
  </si>
  <si>
    <t>Кайма от свинско месо</t>
  </si>
  <si>
    <t>Кайма свинско/телешко 50/50</t>
  </si>
  <si>
    <t>Бройлер</t>
  </si>
  <si>
    <t>Пилешки бутчета</t>
  </si>
  <si>
    <t>Пилешки филета</t>
  </si>
  <si>
    <t>Пилешки кремвирши</t>
  </si>
  <si>
    <t>Свински врат</t>
  </si>
  <si>
    <t>Горива</t>
  </si>
  <si>
    <t>Дизел</t>
  </si>
  <si>
    <t>Безин</t>
  </si>
  <si>
    <t>Супер</t>
  </si>
  <si>
    <t>Супер плюс</t>
  </si>
  <si>
    <t>Обем/тегло</t>
  </si>
  <si>
    <t>USD</t>
  </si>
  <si>
    <t>Euro</t>
  </si>
  <si>
    <t>лева</t>
  </si>
  <si>
    <t>Лева</t>
  </si>
  <si>
    <t>Приравн.</t>
  </si>
  <si>
    <t>Единица</t>
  </si>
  <si>
    <t>броя</t>
  </si>
  <si>
    <t>литра</t>
  </si>
  <si>
    <t>грама</t>
  </si>
  <si>
    <t>килограма</t>
  </si>
  <si>
    <t>на 5/14/2008:</t>
  </si>
  <si>
    <t>връзка</t>
  </si>
  <si>
    <t>литър</t>
  </si>
  <si>
    <t>няма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</si>
</sst>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00"/>
    <numFmt numFmtId="173" formatCode="&quot;$&quot;#,##0.00"/>
    <numFmt numFmtId="174" formatCode="[$€-2]\ #,##0.00"/>
    <numFmt numFmtId="175" formatCode="#,##0.00\ [$лв-402]"/>
  </numFmts>
  <fonts count="37"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72" fontId="0" fillId="0" borderId="0" xfId="0" applyNumberFormat="1" applyBorder="1" applyAlignment="1">
      <alignment/>
    </xf>
    <xf numFmtId="172" fontId="0" fillId="33" borderId="0" xfId="0" applyNumberFormat="1" applyFill="1" applyBorder="1" applyAlignment="1">
      <alignment/>
    </xf>
    <xf numFmtId="172" fontId="0" fillId="33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73" fontId="0" fillId="0" borderId="0" xfId="0" applyNumberFormat="1" applyBorder="1" applyAlignment="1">
      <alignment/>
    </xf>
    <xf numFmtId="174" fontId="0" fillId="0" borderId="0" xfId="0" applyNumberFormat="1" applyBorder="1" applyAlignment="1">
      <alignment/>
    </xf>
    <xf numFmtId="175" fontId="0" fillId="0" borderId="0" xfId="0" applyNumberFormat="1" applyBorder="1" applyAlignment="1">
      <alignment/>
    </xf>
    <xf numFmtId="14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172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73" fontId="0" fillId="0" borderId="0" xfId="0" applyNumberFormat="1" applyFill="1" applyBorder="1" applyAlignment="1">
      <alignment/>
    </xf>
    <xf numFmtId="174" fontId="0" fillId="0" borderId="0" xfId="0" applyNumberFormat="1" applyFill="1" applyBorder="1" applyAlignment="1">
      <alignment/>
    </xf>
    <xf numFmtId="175" fontId="0" fillId="0" borderId="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zoomScalePageLayoutView="0" workbookViewId="0" topLeftCell="A1">
      <selection activeCell="A2" sqref="A1:IV2"/>
    </sheetView>
  </sheetViews>
  <sheetFormatPr defaultColWidth="11.57421875" defaultRowHeight="12.75"/>
  <cols>
    <col min="1" max="1" width="41.421875" style="6" customWidth="1"/>
    <col min="2" max="2" width="8.00390625" style="6" customWidth="1"/>
    <col min="3" max="16384" width="11.57421875" style="6" customWidth="1"/>
  </cols>
  <sheetData>
    <row r="1" spans="10:15" ht="12.75">
      <c r="J1" s="14" t="s">
        <v>93</v>
      </c>
      <c r="K1" s="6">
        <v>0.64367</v>
      </c>
      <c r="L1" s="6">
        <v>1.2633</v>
      </c>
      <c r="N1" s="6">
        <f>K1</f>
        <v>0.64367</v>
      </c>
      <c r="O1" s="6">
        <f>L1</f>
        <v>1.2633</v>
      </c>
    </row>
    <row r="2" spans="8:15" ht="12.75">
      <c r="H2" s="5" t="s">
        <v>88</v>
      </c>
      <c r="I2" s="10" t="s">
        <v>82</v>
      </c>
      <c r="J2" s="10" t="s">
        <v>83</v>
      </c>
      <c r="K2" s="10" t="s">
        <v>84</v>
      </c>
      <c r="L2" s="10" t="s">
        <v>86</v>
      </c>
      <c r="M2" s="10" t="s">
        <v>87</v>
      </c>
      <c r="N2" s="10" t="s">
        <v>84</v>
      </c>
      <c r="O2" s="10" t="s">
        <v>86</v>
      </c>
    </row>
    <row r="3" spans="1:14" ht="12.75">
      <c r="A3" s="5" t="s">
        <v>0</v>
      </c>
      <c r="C3" s="2"/>
      <c r="D3" s="2"/>
      <c r="E3" s="2"/>
      <c r="F3" s="2"/>
      <c r="G3" s="2"/>
      <c r="N3" s="12"/>
    </row>
    <row r="4" spans="1:15" ht="12.75">
      <c r="A4" s="1" t="s">
        <v>1</v>
      </c>
      <c r="B4" s="1" t="s">
        <v>2</v>
      </c>
      <c r="C4" s="2">
        <v>1.49</v>
      </c>
      <c r="D4" s="2"/>
      <c r="E4" s="2"/>
      <c r="F4" s="2"/>
      <c r="G4" s="2"/>
      <c r="J4" s="11"/>
      <c r="K4" s="12"/>
      <c r="L4" s="13"/>
      <c r="N4" s="12"/>
      <c r="O4" s="13"/>
    </row>
    <row r="5" spans="1:15" ht="12.75">
      <c r="A5" s="1" t="s">
        <v>3</v>
      </c>
      <c r="B5" s="1" t="s">
        <v>2</v>
      </c>
      <c r="C5" s="2">
        <v>0.99</v>
      </c>
      <c r="D5" s="2"/>
      <c r="E5" s="2"/>
      <c r="F5" s="2"/>
      <c r="G5" s="2"/>
      <c r="H5" s="6" t="s">
        <v>90</v>
      </c>
      <c r="I5" s="6">
        <f>3.78/4</f>
        <v>0.945</v>
      </c>
      <c r="J5" s="11">
        <v>1.99</v>
      </c>
      <c r="K5" s="12">
        <f>J5*K$1</f>
        <v>1.2809032999999999</v>
      </c>
      <c r="L5" s="13">
        <f>J5*L$1</f>
        <v>2.513967</v>
      </c>
      <c r="M5" s="6">
        <f>1</f>
        <v>1</v>
      </c>
      <c r="N5" s="12">
        <f>J5/I5*M5*N$1</f>
        <v>1.3554532275132276</v>
      </c>
      <c r="O5" s="13">
        <f>J5/I5*M5*O$1</f>
        <v>2.66028253968254</v>
      </c>
    </row>
    <row r="6" spans="1:15" ht="12.75">
      <c r="A6" s="1" t="s">
        <v>4</v>
      </c>
      <c r="B6" s="1" t="s">
        <v>5</v>
      </c>
      <c r="C6" s="2">
        <v>0.75</v>
      </c>
      <c r="D6" s="2">
        <v>1.2</v>
      </c>
      <c r="E6" s="2">
        <v>1.89</v>
      </c>
      <c r="G6" s="2"/>
      <c r="H6" s="6" t="s">
        <v>91</v>
      </c>
      <c r="I6" s="6">
        <v>454</v>
      </c>
      <c r="J6" s="11">
        <v>0.89</v>
      </c>
      <c r="K6" s="12">
        <f>J6*K$1</f>
        <v>0.5728662999999999</v>
      </c>
      <c r="L6" s="13">
        <f>J6*L$1</f>
        <v>1.1243370000000001</v>
      </c>
      <c r="M6" s="6">
        <v>500</v>
      </c>
      <c r="N6" s="12">
        <f>J6/I6*M6*N$1</f>
        <v>0.6309100220264316</v>
      </c>
      <c r="O6" s="13">
        <f>J6/I6*M6*O$1</f>
        <v>1.2382566079295154</v>
      </c>
    </row>
    <row r="7" spans="1:15" ht="12.75">
      <c r="A7" s="1" t="s">
        <v>6</v>
      </c>
      <c r="B7" s="1" t="s">
        <v>7</v>
      </c>
      <c r="C7" s="2"/>
      <c r="D7" s="2"/>
      <c r="E7" s="2"/>
      <c r="F7" s="2"/>
      <c r="G7" s="2"/>
      <c r="H7" s="6" t="s">
        <v>91</v>
      </c>
      <c r="I7" s="6">
        <v>454</v>
      </c>
      <c r="J7" s="11">
        <v>1.99</v>
      </c>
      <c r="K7" s="12">
        <f>J7*K$1</f>
        <v>1.2809032999999999</v>
      </c>
      <c r="L7" s="13">
        <f>J7*L$1</f>
        <v>2.513967</v>
      </c>
      <c r="M7" s="6">
        <v>100</v>
      </c>
      <c r="N7" s="12">
        <f>J7/I7*M7*N$1</f>
        <v>0.28213729074889865</v>
      </c>
      <c r="O7" s="13">
        <f>J7/I7*M7*O$1</f>
        <v>0.5537372246696036</v>
      </c>
    </row>
    <row r="8" spans="3:15" ht="12.75">
      <c r="C8" s="2"/>
      <c r="D8" s="2"/>
      <c r="E8" s="2"/>
      <c r="F8" s="2"/>
      <c r="G8" s="2"/>
      <c r="J8" s="11"/>
      <c r="K8" s="12"/>
      <c r="L8" s="13"/>
      <c r="N8" s="12"/>
      <c r="O8" s="13"/>
    </row>
    <row r="9" spans="1:15" ht="12.75">
      <c r="A9" s="5" t="s">
        <v>8</v>
      </c>
      <c r="C9" s="2"/>
      <c r="D9" s="2"/>
      <c r="E9" s="2"/>
      <c r="F9" s="2"/>
      <c r="G9" s="2"/>
      <c r="J9" s="11"/>
      <c r="K9" s="12"/>
      <c r="L9" s="13"/>
      <c r="N9" s="12"/>
      <c r="O9" s="13"/>
    </row>
    <row r="10" spans="1:15" ht="12.75">
      <c r="A10" s="1" t="s">
        <v>9</v>
      </c>
      <c r="B10" s="1" t="s">
        <v>10</v>
      </c>
      <c r="C10" s="2">
        <v>0.9</v>
      </c>
      <c r="D10" s="2">
        <v>0.96</v>
      </c>
      <c r="E10" s="2">
        <v>1.13</v>
      </c>
      <c r="F10" s="2"/>
      <c r="G10" s="2"/>
      <c r="H10" s="6" t="s">
        <v>92</v>
      </c>
      <c r="I10" s="6">
        <f>14*32/1000</f>
        <v>0.448</v>
      </c>
      <c r="J10" s="11">
        <v>2</v>
      </c>
      <c r="K10" s="12">
        <f>J10*K$1</f>
        <v>1.28734</v>
      </c>
      <c r="L10" s="13">
        <f>J10*L$1</f>
        <v>2.5266</v>
      </c>
      <c r="M10" s="6">
        <f>1</f>
        <v>1</v>
      </c>
      <c r="N10" s="12">
        <f>J10/I10*M10*N$1</f>
        <v>2.8735267857142857</v>
      </c>
      <c r="O10" s="13">
        <f>J10/I10*M10*O$1</f>
        <v>5.639732142857143</v>
      </c>
    </row>
    <row r="11" spans="1:15" ht="12.75">
      <c r="A11" s="1" t="s">
        <v>11</v>
      </c>
      <c r="B11" s="1" t="s">
        <v>10</v>
      </c>
      <c r="C11" s="2">
        <v>1</v>
      </c>
      <c r="D11" s="2">
        <v>1.5</v>
      </c>
      <c r="E11" s="2"/>
      <c r="F11" s="2"/>
      <c r="G11" s="2"/>
      <c r="H11" s="6" t="s">
        <v>92</v>
      </c>
      <c r="I11" s="6">
        <f>24*32/1000</f>
        <v>0.768</v>
      </c>
      <c r="J11" s="11">
        <v>3.75</v>
      </c>
      <c r="K11" s="12">
        <f>J11*K$1</f>
        <v>2.4137625</v>
      </c>
      <c r="L11" s="13">
        <f>J11*L$1</f>
        <v>4.737375</v>
      </c>
      <c r="M11" s="6">
        <f>1</f>
        <v>1</v>
      </c>
      <c r="N11" s="12">
        <f>J11/I11*M11*N$1</f>
        <v>3.142919921875</v>
      </c>
      <c r="O11" s="13">
        <f>J11/I11*M11*O$1</f>
        <v>6.16845703125</v>
      </c>
    </row>
    <row r="12" spans="1:15" ht="12.75">
      <c r="A12" s="1" t="s">
        <v>12</v>
      </c>
      <c r="B12" s="1" t="s">
        <v>10</v>
      </c>
      <c r="C12" s="2"/>
      <c r="D12" s="2"/>
      <c r="E12" s="2"/>
      <c r="F12" s="2"/>
      <c r="G12" s="2"/>
      <c r="H12" s="6" t="s">
        <v>92</v>
      </c>
      <c r="I12" s="6">
        <f>5*0.454</f>
        <v>2.27</v>
      </c>
      <c r="J12" s="11">
        <v>1.99</v>
      </c>
      <c r="K12" s="12">
        <f>J12*K$1</f>
        <v>1.2809032999999999</v>
      </c>
      <c r="L12" s="13">
        <f>J12*L$1</f>
        <v>2.513967</v>
      </c>
      <c r="M12" s="6">
        <f>1</f>
        <v>1</v>
      </c>
      <c r="N12" s="12">
        <f>J12/I12*M12*N$1</f>
        <v>0.5642745814977973</v>
      </c>
      <c r="O12" s="13">
        <f>J12/I12*M12*O$1</f>
        <v>1.1074744493392072</v>
      </c>
    </row>
    <row r="13" spans="3:15" ht="12.75">
      <c r="C13" s="2"/>
      <c r="D13" s="2"/>
      <c r="E13" s="2"/>
      <c r="F13" s="2"/>
      <c r="G13" s="2"/>
      <c r="J13" s="11"/>
      <c r="K13" s="12"/>
      <c r="L13" s="13"/>
      <c r="N13" s="12"/>
      <c r="O13" s="13"/>
    </row>
    <row r="14" spans="1:15" ht="12.75">
      <c r="A14" s="5" t="s">
        <v>13</v>
      </c>
      <c r="B14" s="1" t="s">
        <v>14</v>
      </c>
      <c r="C14" s="2">
        <v>0.95</v>
      </c>
      <c r="D14" s="2">
        <v>1.48</v>
      </c>
      <c r="E14" s="3">
        <v>2.29</v>
      </c>
      <c r="F14" s="2"/>
      <c r="G14" s="2"/>
      <c r="H14" s="6" t="s">
        <v>89</v>
      </c>
      <c r="I14" s="6">
        <v>12</v>
      </c>
      <c r="J14" s="11">
        <v>1.45</v>
      </c>
      <c r="K14" s="12">
        <f>J14*K$1</f>
        <v>0.9333214999999999</v>
      </c>
      <c r="L14" s="13">
        <f>J14*L$1</f>
        <v>1.831785</v>
      </c>
      <c r="M14" s="6">
        <f>10</f>
        <v>10</v>
      </c>
      <c r="N14" s="12">
        <f>J14/I14*M14*N$1</f>
        <v>0.7777679166666666</v>
      </c>
      <c r="O14" s="13">
        <f>J14/I14*M14*O$1</f>
        <v>1.5264875</v>
      </c>
    </row>
    <row r="15" spans="3:15" ht="12.75">
      <c r="C15" s="2"/>
      <c r="D15" s="2"/>
      <c r="E15" s="2"/>
      <c r="F15" s="2"/>
      <c r="G15" s="2"/>
      <c r="J15" s="11"/>
      <c r="K15" s="12"/>
      <c r="L15" s="13"/>
      <c r="N15" s="12"/>
      <c r="O15" s="13"/>
    </row>
    <row r="16" spans="1:15" ht="12.75">
      <c r="A16" s="5" t="s">
        <v>15</v>
      </c>
      <c r="C16" s="2"/>
      <c r="D16" s="2"/>
      <c r="E16" s="2"/>
      <c r="F16" s="2"/>
      <c r="G16" s="2"/>
      <c r="J16" s="11"/>
      <c r="K16" s="12"/>
      <c r="L16" s="13"/>
      <c r="N16" s="12"/>
      <c r="O16" s="13"/>
    </row>
    <row r="17" spans="1:15" ht="12.75">
      <c r="A17" s="1" t="s">
        <v>16</v>
      </c>
      <c r="B17" s="1" t="s">
        <v>10</v>
      </c>
      <c r="C17" s="2">
        <v>7.95</v>
      </c>
      <c r="D17" s="2"/>
      <c r="E17" s="2"/>
      <c r="F17" s="2"/>
      <c r="G17" s="2"/>
      <c r="H17" s="6" t="s">
        <v>92</v>
      </c>
      <c r="I17" s="6">
        <f>0.454</f>
        <v>0.454</v>
      </c>
      <c r="J17" s="11">
        <v>3.49</v>
      </c>
      <c r="K17" s="12">
        <f>J17*K$1</f>
        <v>2.2464083</v>
      </c>
      <c r="L17" s="13">
        <f>J17*L$1</f>
        <v>4.408917000000001</v>
      </c>
      <c r="M17" s="6">
        <f>1</f>
        <v>1</v>
      </c>
      <c r="N17" s="12">
        <f>J17/I17*M17*N$1</f>
        <v>4.9480359030837</v>
      </c>
      <c r="O17" s="13">
        <f>J17/I17*M17*O$1</f>
        <v>9.711270925110133</v>
      </c>
    </row>
    <row r="18" spans="1:15" ht="12.75">
      <c r="A18" s="6" t="s">
        <v>17</v>
      </c>
      <c r="B18" s="1" t="s">
        <v>10</v>
      </c>
      <c r="C18" s="2">
        <v>5.47</v>
      </c>
      <c r="D18" s="2">
        <v>6.45</v>
      </c>
      <c r="E18" s="2">
        <v>6.49</v>
      </c>
      <c r="F18" s="2">
        <v>11.95</v>
      </c>
      <c r="G18" s="2">
        <v>13.89</v>
      </c>
      <c r="H18" s="6" t="s">
        <v>92</v>
      </c>
      <c r="I18" s="6">
        <f>0.5*0.454</f>
        <v>0.227</v>
      </c>
      <c r="J18" s="11">
        <v>2.19</v>
      </c>
      <c r="K18" s="12">
        <f>J18*K$1</f>
        <v>1.4096373</v>
      </c>
      <c r="L18" s="13">
        <f>J18*L$1</f>
        <v>2.766627</v>
      </c>
      <c r="M18" s="6">
        <f>1</f>
        <v>1</v>
      </c>
      <c r="N18" s="12">
        <f>J18/I18*M18*N$1</f>
        <v>6.209855947136563</v>
      </c>
      <c r="O18" s="13">
        <f>J18/I18*M18*O$1</f>
        <v>12.187784140969162</v>
      </c>
    </row>
    <row r="19" spans="1:15" ht="12.75">
      <c r="A19" s="6" t="s">
        <v>18</v>
      </c>
      <c r="B19" s="1" t="s">
        <v>2</v>
      </c>
      <c r="C19" s="2">
        <v>0.66</v>
      </c>
      <c r="D19" s="2"/>
      <c r="E19" s="2"/>
      <c r="F19" s="2"/>
      <c r="G19" s="2"/>
      <c r="H19" s="6" t="s">
        <v>90</v>
      </c>
      <c r="I19" s="6">
        <f>3.78/2</f>
        <v>1.89</v>
      </c>
      <c r="J19" s="11">
        <v>1.77</v>
      </c>
      <c r="K19" s="12">
        <f>J19*K$1</f>
        <v>1.1392959</v>
      </c>
      <c r="L19" s="13">
        <f>J19*L$1</f>
        <v>2.236041</v>
      </c>
      <c r="M19" s="6">
        <f>1</f>
        <v>1</v>
      </c>
      <c r="N19" s="12">
        <f>J19/I19*M19*N$1</f>
        <v>0.6028020634920634</v>
      </c>
      <c r="O19" s="13">
        <f>J19/I19*M19*O$1</f>
        <v>1.1830904761904764</v>
      </c>
    </row>
    <row r="20" spans="1:15" ht="12.75">
      <c r="A20" s="6" t="s">
        <v>19</v>
      </c>
      <c r="B20" s="1" t="s">
        <v>2</v>
      </c>
      <c r="C20" s="2">
        <v>0.73</v>
      </c>
      <c r="D20" s="2"/>
      <c r="E20" s="2"/>
      <c r="F20" s="2"/>
      <c r="G20" s="2"/>
      <c r="H20" s="6" t="s">
        <v>90</v>
      </c>
      <c r="I20" s="6">
        <v>3.78</v>
      </c>
      <c r="J20" s="11">
        <v>2.89</v>
      </c>
      <c r="K20" s="12">
        <f>J20*K$1</f>
        <v>1.8602063</v>
      </c>
      <c r="L20" s="13">
        <f>J20*L$1</f>
        <v>3.6509370000000003</v>
      </c>
      <c r="M20" s="6">
        <f>1</f>
        <v>1</v>
      </c>
      <c r="N20" s="12">
        <f>J20/I20*M20*N$1</f>
        <v>0.4921180687830688</v>
      </c>
      <c r="O20" s="13">
        <f>J20/I20*M20*O$1</f>
        <v>0.9658563492063494</v>
      </c>
    </row>
    <row r="21" spans="1:15" ht="12.75">
      <c r="A21" s="6" t="s">
        <v>20</v>
      </c>
      <c r="B21" s="1" t="s">
        <v>10</v>
      </c>
      <c r="C21" s="2">
        <v>0.98</v>
      </c>
      <c r="D21" s="2"/>
      <c r="E21" s="2"/>
      <c r="F21" s="2"/>
      <c r="G21" s="2"/>
      <c r="H21" s="6" t="s">
        <v>92</v>
      </c>
      <c r="I21" s="6">
        <f>2*0.454</f>
        <v>0.908</v>
      </c>
      <c r="J21" s="11">
        <f>2.59</f>
        <v>2.59</v>
      </c>
      <c r="K21" s="12">
        <f>J21*K$1</f>
        <v>1.6671052999999998</v>
      </c>
      <c r="L21" s="13">
        <f>J21*L$1</f>
        <v>3.271947</v>
      </c>
      <c r="M21" s="6">
        <f>1</f>
        <v>1</v>
      </c>
      <c r="N21" s="12">
        <f>J21/I21*M21*N$1</f>
        <v>1.8360190528634357</v>
      </c>
      <c r="O21" s="13">
        <f>J21/I21*M21*O$1</f>
        <v>3.6034658590308366</v>
      </c>
    </row>
    <row r="22" spans="3:15" ht="12.75">
      <c r="C22" s="2"/>
      <c r="D22" s="2"/>
      <c r="E22" s="2"/>
      <c r="F22" s="2"/>
      <c r="G22" s="2"/>
      <c r="J22" s="11"/>
      <c r="K22" s="12"/>
      <c r="L22" s="13"/>
      <c r="N22" s="12"/>
      <c r="O22" s="13"/>
    </row>
    <row r="23" spans="1:15" ht="12.75">
      <c r="A23" s="7" t="s">
        <v>21</v>
      </c>
      <c r="C23" s="2"/>
      <c r="D23" s="2"/>
      <c r="E23" s="2"/>
      <c r="F23" s="2"/>
      <c r="G23" s="2"/>
      <c r="J23" s="11"/>
      <c r="K23" s="12"/>
      <c r="L23" s="13"/>
      <c r="N23" s="12"/>
      <c r="O23" s="13"/>
    </row>
    <row r="24" spans="1:15" ht="12.75">
      <c r="A24" s="6" t="s">
        <v>22</v>
      </c>
      <c r="B24" s="1" t="s">
        <v>10</v>
      </c>
      <c r="C24" s="2">
        <v>1.69</v>
      </c>
      <c r="D24" s="2">
        <v>1.89</v>
      </c>
      <c r="E24" s="2">
        <v>1.99</v>
      </c>
      <c r="F24" s="2"/>
      <c r="G24" s="2"/>
      <c r="H24" s="6" t="s">
        <v>92</v>
      </c>
      <c r="I24" s="6">
        <f>0.454</f>
        <v>0.454</v>
      </c>
      <c r="J24" s="11">
        <v>1.99</v>
      </c>
      <c r="K24" s="12">
        <f aca="true" t="shared" si="0" ref="K24:K36">J24*K$1</f>
        <v>1.2809032999999999</v>
      </c>
      <c r="L24" s="13">
        <f aca="true" t="shared" si="1" ref="L24:L36">J24*L$1</f>
        <v>2.513967</v>
      </c>
      <c r="M24" s="6">
        <f>1</f>
        <v>1</v>
      </c>
      <c r="N24" s="12">
        <f aca="true" t="shared" si="2" ref="N24:N32">J24/I24*M24*N$1</f>
        <v>2.8213729074889864</v>
      </c>
      <c r="O24" s="13">
        <f aca="true" t="shared" si="3" ref="O24:O32">J24/I24*M24*O$1</f>
        <v>5.537372246696036</v>
      </c>
    </row>
    <row r="25" spans="1:15" ht="12.75">
      <c r="A25" s="6" t="s">
        <v>23</v>
      </c>
      <c r="B25" s="1" t="s">
        <v>24</v>
      </c>
      <c r="C25" s="2">
        <v>0.55</v>
      </c>
      <c r="D25" s="2"/>
      <c r="E25" s="2"/>
      <c r="F25" s="2"/>
      <c r="G25" s="2"/>
      <c r="H25" s="6" t="s">
        <v>89</v>
      </c>
      <c r="I25" s="6">
        <v>1</v>
      </c>
      <c r="J25" s="11">
        <v>0.99</v>
      </c>
      <c r="K25" s="12">
        <f t="shared" si="0"/>
        <v>0.6372333</v>
      </c>
      <c r="L25" s="13">
        <f t="shared" si="1"/>
        <v>1.250667</v>
      </c>
      <c r="M25" s="6">
        <f>1</f>
        <v>1</v>
      </c>
      <c r="N25" s="12">
        <f t="shared" si="2"/>
        <v>0.6372333</v>
      </c>
      <c r="O25" s="13">
        <f t="shared" si="3"/>
        <v>1.250667</v>
      </c>
    </row>
    <row r="26" spans="1:15" ht="12.75">
      <c r="A26" s="6" t="s">
        <v>25</v>
      </c>
      <c r="B26" s="1" t="s">
        <v>10</v>
      </c>
      <c r="C26" s="2">
        <v>0.4</v>
      </c>
      <c r="D26" s="2">
        <v>0.79</v>
      </c>
      <c r="E26" s="2">
        <v>1</v>
      </c>
      <c r="F26" s="3">
        <v>1.46</v>
      </c>
      <c r="G26" s="3">
        <v>1.99</v>
      </c>
      <c r="H26" s="6" t="s">
        <v>92</v>
      </c>
      <c r="I26" s="6">
        <f>5*0.454</f>
        <v>2.27</v>
      </c>
      <c r="J26" s="11">
        <v>2.99</v>
      </c>
      <c r="K26" s="12">
        <f t="shared" si="0"/>
        <v>1.9245733</v>
      </c>
      <c r="L26" s="13">
        <f t="shared" si="1"/>
        <v>3.7772670000000006</v>
      </c>
      <c r="M26" s="6">
        <f>1</f>
        <v>1</v>
      </c>
      <c r="N26" s="12">
        <f t="shared" si="2"/>
        <v>0.8478296475770924</v>
      </c>
      <c r="O26" s="13">
        <f t="shared" si="3"/>
        <v>1.6639942731277535</v>
      </c>
    </row>
    <row r="27" spans="1:15" ht="12.75">
      <c r="A27" s="6" t="s">
        <v>26</v>
      </c>
      <c r="B27" s="1" t="s">
        <v>10</v>
      </c>
      <c r="C27" s="2">
        <v>0.41</v>
      </c>
      <c r="D27" s="2">
        <v>0.69</v>
      </c>
      <c r="E27" s="2">
        <v>0.89</v>
      </c>
      <c r="F27" s="4">
        <v>1.59</v>
      </c>
      <c r="G27" s="2"/>
      <c r="H27" s="6" t="s">
        <v>92</v>
      </c>
      <c r="I27" s="16">
        <v>0.454</v>
      </c>
      <c r="J27" s="11">
        <v>0.99</v>
      </c>
      <c r="K27" s="12">
        <f t="shared" si="0"/>
        <v>0.6372333</v>
      </c>
      <c r="L27" s="13">
        <f t="shared" si="1"/>
        <v>1.250667</v>
      </c>
      <c r="M27" s="6">
        <f>1</f>
        <v>1</v>
      </c>
      <c r="N27" s="12">
        <f t="shared" si="2"/>
        <v>1.4035975770925109</v>
      </c>
      <c r="O27" s="13">
        <f t="shared" si="3"/>
        <v>2.754773127753304</v>
      </c>
    </row>
    <row r="28" spans="1:15" ht="12.75">
      <c r="A28" s="6" t="s">
        <v>27</v>
      </c>
      <c r="B28" s="1" t="s">
        <v>10</v>
      </c>
      <c r="C28" s="2">
        <v>1.49</v>
      </c>
      <c r="D28" s="2"/>
      <c r="E28" s="2"/>
      <c r="F28" s="2"/>
      <c r="G28" s="2"/>
      <c r="H28" s="6" t="s">
        <v>92</v>
      </c>
      <c r="I28" s="16">
        <v>0.454</v>
      </c>
      <c r="J28" s="11">
        <v>1.69</v>
      </c>
      <c r="K28" s="12">
        <f t="shared" si="0"/>
        <v>1.0878022999999999</v>
      </c>
      <c r="L28" s="13">
        <f t="shared" si="1"/>
        <v>2.134977</v>
      </c>
      <c r="M28" s="6">
        <f>1</f>
        <v>1</v>
      </c>
      <c r="N28" s="12">
        <f t="shared" si="2"/>
        <v>2.396040308370044</v>
      </c>
      <c r="O28" s="13">
        <f t="shared" si="3"/>
        <v>4.702592511013216</v>
      </c>
    </row>
    <row r="29" spans="1:15" ht="12.75">
      <c r="A29" s="6" t="s">
        <v>28</v>
      </c>
      <c r="B29" s="1" t="s">
        <v>10</v>
      </c>
      <c r="C29" s="2"/>
      <c r="D29" s="2"/>
      <c r="E29" s="2"/>
      <c r="F29" s="2"/>
      <c r="G29" s="2"/>
      <c r="H29" s="6" t="s">
        <v>92</v>
      </c>
      <c r="I29" s="16">
        <v>0.454</v>
      </c>
      <c r="J29" s="18">
        <v>2.49</v>
      </c>
      <c r="K29" s="19">
        <f t="shared" si="0"/>
        <v>1.6027383</v>
      </c>
      <c r="L29" s="20">
        <f t="shared" si="1"/>
        <v>3.1456170000000006</v>
      </c>
      <c r="M29" s="6">
        <v>1</v>
      </c>
      <c r="N29" s="12">
        <f t="shared" si="2"/>
        <v>3.530260572687225</v>
      </c>
      <c r="O29" s="13">
        <f t="shared" si="3"/>
        <v>6.928671806167403</v>
      </c>
    </row>
    <row r="30" spans="1:15" ht="12.75">
      <c r="A30" s="6" t="s">
        <v>29</v>
      </c>
      <c r="B30" s="1" t="s">
        <v>7</v>
      </c>
      <c r="C30" s="2">
        <v>0.16</v>
      </c>
      <c r="D30" s="2"/>
      <c r="E30" s="2"/>
      <c r="F30" s="2"/>
      <c r="G30" s="2"/>
      <c r="H30" s="6" t="s">
        <v>91</v>
      </c>
      <c r="I30" s="17">
        <f>15/16*454</f>
        <v>425.625</v>
      </c>
      <c r="J30" s="11">
        <v>0.6</v>
      </c>
      <c r="K30" s="12">
        <f t="shared" si="0"/>
        <v>0.386202</v>
      </c>
      <c r="L30" s="13">
        <f t="shared" si="1"/>
        <v>0.75798</v>
      </c>
      <c r="M30" s="6">
        <v>100</v>
      </c>
      <c r="N30" s="12">
        <f t="shared" si="2"/>
        <v>0.09073762114537444</v>
      </c>
      <c r="O30" s="13">
        <f t="shared" si="3"/>
        <v>0.1780863436123348</v>
      </c>
    </row>
    <row r="31" spans="1:15" ht="12.75">
      <c r="A31" s="6" t="s">
        <v>30</v>
      </c>
      <c r="B31" s="1" t="s">
        <v>7</v>
      </c>
      <c r="C31" s="2">
        <v>0.25</v>
      </c>
      <c r="D31" s="2"/>
      <c r="E31" s="2"/>
      <c r="F31" s="2"/>
      <c r="G31" s="2"/>
      <c r="H31" s="6" t="s">
        <v>91</v>
      </c>
      <c r="I31" s="17">
        <f>4/16*454</f>
        <v>113.5</v>
      </c>
      <c r="J31" s="11">
        <v>0.6</v>
      </c>
      <c r="K31" s="12">
        <f t="shared" si="0"/>
        <v>0.386202</v>
      </c>
      <c r="L31" s="13">
        <f t="shared" si="1"/>
        <v>0.75798</v>
      </c>
      <c r="M31" s="6">
        <v>100</v>
      </c>
      <c r="N31" s="12">
        <f t="shared" si="2"/>
        <v>0.3402660792951542</v>
      </c>
      <c r="O31" s="13">
        <f t="shared" si="3"/>
        <v>0.6678237885462556</v>
      </c>
    </row>
    <row r="32" spans="1:15" ht="12.75">
      <c r="A32" s="6" t="s">
        <v>31</v>
      </c>
      <c r="B32" s="1" t="s">
        <v>7</v>
      </c>
      <c r="C32" s="2">
        <v>0.15</v>
      </c>
      <c r="D32" s="2"/>
      <c r="E32" s="2"/>
      <c r="F32" s="2"/>
      <c r="G32" s="2"/>
      <c r="H32" s="6" t="s">
        <v>91</v>
      </c>
      <c r="I32" s="17">
        <f>14.5/16*454</f>
        <v>411.4375</v>
      </c>
      <c r="J32" s="11">
        <v>0.45</v>
      </c>
      <c r="K32" s="12">
        <f t="shared" si="0"/>
        <v>0.2896515</v>
      </c>
      <c r="L32" s="13">
        <f t="shared" si="1"/>
        <v>0.568485</v>
      </c>
      <c r="M32" s="6">
        <v>100</v>
      </c>
      <c r="N32" s="12">
        <f t="shared" si="2"/>
        <v>0.07039987847485948</v>
      </c>
      <c r="O32" s="13">
        <f t="shared" si="3"/>
        <v>0.1381704390095701</v>
      </c>
    </row>
    <row r="33" spans="1:15" ht="12.75">
      <c r="A33" s="6" t="s">
        <v>32</v>
      </c>
      <c r="B33" s="1" t="s">
        <v>10</v>
      </c>
      <c r="C33" s="2">
        <v>0.99</v>
      </c>
      <c r="D33" s="2"/>
      <c r="E33" s="2"/>
      <c r="F33" s="2"/>
      <c r="G33" s="2"/>
      <c r="H33" s="6" t="s">
        <v>94</v>
      </c>
      <c r="I33" s="6">
        <v>1</v>
      </c>
      <c r="J33" s="11">
        <v>0.99</v>
      </c>
      <c r="K33" s="12">
        <f t="shared" si="0"/>
        <v>0.6372333</v>
      </c>
      <c r="L33" s="13">
        <f t="shared" si="1"/>
        <v>1.250667</v>
      </c>
      <c r="N33" s="12"/>
      <c r="O33" s="13"/>
    </row>
    <row r="34" spans="1:15" ht="12.75">
      <c r="A34" s="6" t="s">
        <v>33</v>
      </c>
      <c r="B34" s="1" t="s">
        <v>34</v>
      </c>
      <c r="C34" s="2">
        <v>0.39</v>
      </c>
      <c r="D34" s="2"/>
      <c r="E34" s="2"/>
      <c r="F34" s="2"/>
      <c r="G34" s="2"/>
      <c r="H34" s="6" t="s">
        <v>94</v>
      </c>
      <c r="I34" s="6">
        <v>1</v>
      </c>
      <c r="J34" s="11">
        <v>0.99</v>
      </c>
      <c r="K34" s="12">
        <f t="shared" si="0"/>
        <v>0.6372333</v>
      </c>
      <c r="L34" s="13">
        <f t="shared" si="1"/>
        <v>1.250667</v>
      </c>
      <c r="N34" s="12"/>
      <c r="O34" s="13"/>
    </row>
    <row r="35" spans="1:15" ht="12.75">
      <c r="A35" s="6" t="s">
        <v>35</v>
      </c>
      <c r="B35" s="1" t="s">
        <v>34</v>
      </c>
      <c r="C35" s="2">
        <v>0.39</v>
      </c>
      <c r="D35" s="2"/>
      <c r="E35" s="2"/>
      <c r="F35" s="2"/>
      <c r="G35" s="2"/>
      <c r="H35" s="6" t="s">
        <v>94</v>
      </c>
      <c r="I35" s="6">
        <v>1</v>
      </c>
      <c r="J35" s="11">
        <v>1.49</v>
      </c>
      <c r="K35" s="12">
        <f t="shared" si="0"/>
        <v>0.9590683</v>
      </c>
      <c r="L35" s="13">
        <f t="shared" si="1"/>
        <v>1.882317</v>
      </c>
      <c r="N35" s="12"/>
      <c r="O35" s="13"/>
    </row>
    <row r="36" spans="1:15" ht="12.75">
      <c r="A36" s="6" t="s">
        <v>36</v>
      </c>
      <c r="B36" s="1" t="s">
        <v>7</v>
      </c>
      <c r="C36" s="2">
        <v>0.49</v>
      </c>
      <c r="D36" s="2"/>
      <c r="E36" s="2"/>
      <c r="F36" s="2"/>
      <c r="G36" s="2"/>
      <c r="H36" s="6" t="s">
        <v>91</v>
      </c>
      <c r="I36" s="15">
        <v>454</v>
      </c>
      <c r="J36" s="11">
        <v>3.49</v>
      </c>
      <c r="K36" s="12">
        <f t="shared" si="0"/>
        <v>2.2464083</v>
      </c>
      <c r="L36" s="13">
        <f t="shared" si="1"/>
        <v>4.408917000000001</v>
      </c>
      <c r="M36" s="15">
        <v>100</v>
      </c>
      <c r="N36" s="12">
        <f>J36/I36*M36*N$1</f>
        <v>0.49480359030837007</v>
      </c>
      <c r="O36" s="13">
        <f>J36/I36*M36*O$1</f>
        <v>0.9711270925110134</v>
      </c>
    </row>
    <row r="37" spans="3:15" ht="12.75">
      <c r="C37" s="2"/>
      <c r="D37" s="2"/>
      <c r="E37" s="2"/>
      <c r="F37" s="2"/>
      <c r="G37" s="2"/>
      <c r="J37" s="11"/>
      <c r="K37" s="12"/>
      <c r="L37" s="13"/>
      <c r="N37" s="12"/>
      <c r="O37" s="13"/>
    </row>
    <row r="38" spans="1:15" ht="12.75">
      <c r="A38" s="7" t="s">
        <v>37</v>
      </c>
      <c r="C38" s="2"/>
      <c r="D38" s="2"/>
      <c r="E38" s="2"/>
      <c r="F38" s="2"/>
      <c r="G38" s="2"/>
      <c r="J38" s="11"/>
      <c r="K38" s="12"/>
      <c r="L38" s="13"/>
      <c r="N38" s="12"/>
      <c r="O38" s="13"/>
    </row>
    <row r="39" spans="1:15" ht="12.75">
      <c r="A39" s="6" t="s">
        <v>38</v>
      </c>
      <c r="B39" s="1" t="s">
        <v>10</v>
      </c>
      <c r="C39" s="2">
        <v>0.59</v>
      </c>
      <c r="D39" s="2">
        <v>0.79</v>
      </c>
      <c r="E39" s="2">
        <v>1.89</v>
      </c>
      <c r="F39" s="3">
        <v>2.99</v>
      </c>
      <c r="G39" s="2"/>
      <c r="H39" s="6" t="s">
        <v>92</v>
      </c>
      <c r="I39" s="15">
        <f>3*0.454</f>
        <v>1.362</v>
      </c>
      <c r="J39" s="11">
        <v>2.99</v>
      </c>
      <c r="K39" s="12">
        <f aca="true" t="shared" si="4" ref="K39:K47">J39*K$1</f>
        <v>1.9245733</v>
      </c>
      <c r="L39" s="13">
        <f aca="true" t="shared" si="5" ref="L39:L47">J39*L$1</f>
        <v>3.7772670000000006</v>
      </c>
      <c r="M39" s="15">
        <v>1</v>
      </c>
      <c r="N39" s="12">
        <f aca="true" t="shared" si="6" ref="N39:N45">J39/I39*M39*N$1</f>
        <v>1.4130494126284874</v>
      </c>
      <c r="O39" s="13">
        <f aca="true" t="shared" si="7" ref="O39:O45">J39/I39*M39*O$1</f>
        <v>2.773323788546256</v>
      </c>
    </row>
    <row r="40" spans="1:15" ht="12.75">
      <c r="A40" s="6" t="s">
        <v>39</v>
      </c>
      <c r="B40" s="1" t="s">
        <v>10</v>
      </c>
      <c r="C40" s="2">
        <v>1.99</v>
      </c>
      <c r="D40" s="2"/>
      <c r="E40" s="2"/>
      <c r="F40" s="2"/>
      <c r="G40" s="2"/>
      <c r="H40" s="6" t="s">
        <v>92</v>
      </c>
      <c r="I40" s="6">
        <v>0.454</v>
      </c>
      <c r="J40" s="11">
        <v>1.99</v>
      </c>
      <c r="K40" s="12">
        <f t="shared" si="4"/>
        <v>1.2809032999999999</v>
      </c>
      <c r="L40" s="13">
        <f t="shared" si="5"/>
        <v>2.513967</v>
      </c>
      <c r="M40" s="15">
        <v>1</v>
      </c>
      <c r="N40" s="12">
        <f t="shared" si="6"/>
        <v>2.8213729074889864</v>
      </c>
      <c r="O40" s="13">
        <f t="shared" si="7"/>
        <v>5.537372246696036</v>
      </c>
    </row>
    <row r="41" spans="1:15" ht="12.75">
      <c r="A41" s="6" t="s">
        <v>40</v>
      </c>
      <c r="B41" s="1" t="s">
        <v>10</v>
      </c>
      <c r="C41" s="2">
        <v>2.99</v>
      </c>
      <c r="D41" s="2">
        <v>4.27</v>
      </c>
      <c r="E41" s="2"/>
      <c r="F41" s="2"/>
      <c r="G41" s="2"/>
      <c r="H41" s="6" t="s">
        <v>92</v>
      </c>
      <c r="I41" s="6">
        <v>0.454</v>
      </c>
      <c r="J41" s="11">
        <v>2.69</v>
      </c>
      <c r="K41" s="12">
        <f t="shared" si="4"/>
        <v>1.7314722999999999</v>
      </c>
      <c r="L41" s="13">
        <f t="shared" si="5"/>
        <v>3.398277</v>
      </c>
      <c r="M41" s="15">
        <v>1</v>
      </c>
      <c r="N41" s="12">
        <f t="shared" si="6"/>
        <v>3.813815638766519</v>
      </c>
      <c r="O41" s="13">
        <f t="shared" si="7"/>
        <v>7.485191629955947</v>
      </c>
    </row>
    <row r="42" spans="1:15" ht="12.75">
      <c r="A42" s="6" t="s">
        <v>41</v>
      </c>
      <c r="B42" s="1" t="s">
        <v>10</v>
      </c>
      <c r="C42" s="2">
        <v>2.69</v>
      </c>
      <c r="D42" s="2"/>
      <c r="E42" s="2"/>
      <c r="F42" s="2"/>
      <c r="G42" s="2"/>
      <c r="H42" s="6" t="s">
        <v>92</v>
      </c>
      <c r="I42" s="6">
        <v>0.454</v>
      </c>
      <c r="J42" s="11">
        <v>1.69</v>
      </c>
      <c r="K42" s="12">
        <f t="shared" si="4"/>
        <v>1.0878022999999999</v>
      </c>
      <c r="L42" s="13">
        <f t="shared" si="5"/>
        <v>2.134977</v>
      </c>
      <c r="M42" s="15">
        <v>1</v>
      </c>
      <c r="N42" s="12">
        <f t="shared" si="6"/>
        <v>2.396040308370044</v>
      </c>
      <c r="O42" s="13">
        <f t="shared" si="7"/>
        <v>4.702592511013216</v>
      </c>
    </row>
    <row r="43" spans="1:15" ht="12.75">
      <c r="A43" s="6" t="s">
        <v>42</v>
      </c>
      <c r="B43" s="1" t="s">
        <v>10</v>
      </c>
      <c r="C43" s="2">
        <v>6</v>
      </c>
      <c r="D43" s="2"/>
      <c r="E43" s="2"/>
      <c r="F43" s="2"/>
      <c r="G43" s="2"/>
      <c r="H43" s="6" t="s">
        <v>92</v>
      </c>
      <c r="I43" s="6">
        <f>2*0.454</f>
        <v>0.908</v>
      </c>
      <c r="J43" s="11">
        <v>3</v>
      </c>
      <c r="K43" s="12">
        <f t="shared" si="4"/>
        <v>1.93101</v>
      </c>
      <c r="L43" s="13">
        <f t="shared" si="5"/>
        <v>3.7899000000000003</v>
      </c>
      <c r="M43" s="15">
        <v>1</v>
      </c>
      <c r="N43" s="12">
        <f t="shared" si="6"/>
        <v>2.1266629955947134</v>
      </c>
      <c r="O43" s="13">
        <f t="shared" si="7"/>
        <v>4.173898678414097</v>
      </c>
    </row>
    <row r="44" spans="1:15" ht="12.75">
      <c r="A44" s="6" t="s">
        <v>43</v>
      </c>
      <c r="B44" s="1" t="s">
        <v>10</v>
      </c>
      <c r="C44" s="2"/>
      <c r="D44" s="2"/>
      <c r="E44" s="2"/>
      <c r="F44" s="2"/>
      <c r="G44" s="2"/>
      <c r="H44" s="6" t="s">
        <v>92</v>
      </c>
      <c r="I44" s="6">
        <v>0.454</v>
      </c>
      <c r="J44" s="11">
        <v>2.69</v>
      </c>
      <c r="K44" s="12">
        <f t="shared" si="4"/>
        <v>1.7314722999999999</v>
      </c>
      <c r="L44" s="13">
        <f t="shared" si="5"/>
        <v>3.398277</v>
      </c>
      <c r="M44" s="15">
        <v>1</v>
      </c>
      <c r="N44" s="12">
        <f t="shared" si="6"/>
        <v>3.813815638766519</v>
      </c>
      <c r="O44" s="13">
        <f t="shared" si="7"/>
        <v>7.485191629955947</v>
      </c>
    </row>
    <row r="45" spans="1:15" ht="12.75">
      <c r="A45" s="6" t="s">
        <v>44</v>
      </c>
      <c r="B45" s="1" t="s">
        <v>10</v>
      </c>
      <c r="C45" s="2">
        <v>1.06</v>
      </c>
      <c r="D45" s="2"/>
      <c r="E45" s="2"/>
      <c r="F45" s="2"/>
      <c r="G45" s="2"/>
      <c r="H45" s="6" t="s">
        <v>92</v>
      </c>
      <c r="I45" s="6">
        <f>4*0.454</f>
        <v>1.816</v>
      </c>
      <c r="J45" s="11">
        <v>4.99</v>
      </c>
      <c r="K45" s="12">
        <f t="shared" si="4"/>
        <v>3.2119133</v>
      </c>
      <c r="L45" s="13">
        <f t="shared" si="5"/>
        <v>6.303867</v>
      </c>
      <c r="M45" s="15">
        <v>1</v>
      </c>
      <c r="N45" s="12">
        <f t="shared" si="6"/>
        <v>1.7686747246696035</v>
      </c>
      <c r="O45" s="13">
        <f t="shared" si="7"/>
        <v>3.4712924008810577</v>
      </c>
    </row>
    <row r="46" spans="1:15" ht="12.75">
      <c r="A46" s="6" t="s">
        <v>45</v>
      </c>
      <c r="B46" s="1" t="s">
        <v>10</v>
      </c>
      <c r="C46" s="2">
        <v>1.09</v>
      </c>
      <c r="D46" s="2"/>
      <c r="E46" s="2"/>
      <c r="F46" s="2"/>
      <c r="G46" s="2"/>
      <c r="H46" s="6" t="s">
        <v>89</v>
      </c>
      <c r="I46" s="6">
        <v>1</v>
      </c>
      <c r="J46" s="11">
        <v>2.99</v>
      </c>
      <c r="K46" s="12">
        <f t="shared" si="4"/>
        <v>1.9245733</v>
      </c>
      <c r="L46" s="13">
        <f t="shared" si="5"/>
        <v>3.7772670000000006</v>
      </c>
      <c r="N46" s="12"/>
      <c r="O46" s="13"/>
    </row>
    <row r="47" spans="1:15" ht="12.75">
      <c r="A47" s="6" t="s">
        <v>46</v>
      </c>
      <c r="B47" s="1" t="s">
        <v>10</v>
      </c>
      <c r="C47" s="2">
        <v>1.49</v>
      </c>
      <c r="D47" s="2">
        <v>1.99</v>
      </c>
      <c r="E47" s="2"/>
      <c r="F47" s="2"/>
      <c r="G47" s="2"/>
      <c r="H47" s="6" t="s">
        <v>92</v>
      </c>
      <c r="I47" s="6">
        <v>0.454</v>
      </c>
      <c r="J47" s="11">
        <v>0.49</v>
      </c>
      <c r="K47" s="12">
        <f t="shared" si="4"/>
        <v>0.31539829999999996</v>
      </c>
      <c r="L47" s="13">
        <f t="shared" si="5"/>
        <v>0.619017</v>
      </c>
      <c r="M47" s="15">
        <v>1</v>
      </c>
      <c r="N47" s="12">
        <f>J47/I47*M47*N$1</f>
        <v>0.694709911894273</v>
      </c>
      <c r="O47" s="13">
        <f>J47/I47*M47*O$1</f>
        <v>1.3634735682819383</v>
      </c>
    </row>
    <row r="48" spans="3:15" ht="12.75">
      <c r="C48" s="2"/>
      <c r="D48" s="2"/>
      <c r="E48" s="2"/>
      <c r="F48" s="2"/>
      <c r="G48" s="2"/>
      <c r="J48" s="11"/>
      <c r="K48" s="12"/>
      <c r="L48" s="13"/>
      <c r="N48" s="12"/>
      <c r="O48" s="13"/>
    </row>
    <row r="49" spans="1:15" ht="12.75">
      <c r="A49" s="7" t="s">
        <v>47</v>
      </c>
      <c r="C49" s="2"/>
      <c r="D49" s="2"/>
      <c r="E49" s="2"/>
      <c r="F49" s="2"/>
      <c r="G49" s="2"/>
      <c r="J49" s="11"/>
      <c r="K49" s="12"/>
      <c r="L49" s="13"/>
      <c r="N49" s="12"/>
      <c r="O49" s="13"/>
    </row>
    <row r="50" spans="1:15" ht="12.75">
      <c r="A50" s="6" t="s">
        <v>48</v>
      </c>
      <c r="B50" s="1" t="s">
        <v>2</v>
      </c>
      <c r="C50" s="2">
        <v>0.13</v>
      </c>
      <c r="D50" s="2">
        <v>0.76</v>
      </c>
      <c r="E50" s="2"/>
      <c r="F50" s="2"/>
      <c r="G50" s="2"/>
      <c r="H50" s="6" t="s">
        <v>95</v>
      </c>
      <c r="I50" s="6">
        <v>3.78</v>
      </c>
      <c r="J50" s="11">
        <v>1.25</v>
      </c>
      <c r="K50" s="12">
        <f>J50*K$1</f>
        <v>0.8045875</v>
      </c>
      <c r="L50" s="13">
        <f>J50*L$1</f>
        <v>1.5791250000000001</v>
      </c>
      <c r="M50" s="15">
        <v>1</v>
      </c>
      <c r="N50" s="12">
        <f>J50/I50*M50*N$1</f>
        <v>0.21285383597883598</v>
      </c>
      <c r="O50" s="13">
        <f>J50/I50*M50*O$1</f>
        <v>0.4177579365079365</v>
      </c>
    </row>
    <row r="51" spans="1:15" ht="12.75">
      <c r="A51" s="6" t="s">
        <v>49</v>
      </c>
      <c r="B51" s="1" t="s">
        <v>2</v>
      </c>
      <c r="C51" s="2">
        <v>0.26</v>
      </c>
      <c r="D51" s="2">
        <v>0.39</v>
      </c>
      <c r="E51" s="2"/>
      <c r="F51" s="2"/>
      <c r="G51" s="2"/>
      <c r="H51" s="6" t="s">
        <v>95</v>
      </c>
      <c r="I51" s="6">
        <v>2</v>
      </c>
      <c r="J51" s="11">
        <f>1*1.0875</f>
        <v>1.0875</v>
      </c>
      <c r="K51" s="12">
        <f>J51*K$1</f>
        <v>0.6999911249999999</v>
      </c>
      <c r="L51" s="13">
        <f>J51*L$1</f>
        <v>1.37383875</v>
      </c>
      <c r="M51" s="15">
        <v>1</v>
      </c>
      <c r="N51" s="12">
        <f>J51/I51*M51*N$1</f>
        <v>0.34999556249999997</v>
      </c>
      <c r="O51" s="13">
        <f>J51/I51*M51*O$1</f>
        <v>0.686919375</v>
      </c>
    </row>
    <row r="52" spans="1:15" ht="12.75">
      <c r="A52" s="6" t="s">
        <v>50</v>
      </c>
      <c r="B52" s="1" t="s">
        <v>2</v>
      </c>
      <c r="C52" s="2">
        <v>0.79</v>
      </c>
      <c r="D52" s="2">
        <v>1.2</v>
      </c>
      <c r="E52" s="2"/>
      <c r="F52" s="2"/>
      <c r="G52" s="2"/>
      <c r="H52" s="6" t="s">
        <v>95</v>
      </c>
      <c r="I52" s="6">
        <v>1.89</v>
      </c>
      <c r="J52" s="11">
        <v>2.39</v>
      </c>
      <c r="K52" s="12">
        <f>J52*K$1</f>
        <v>1.5383712999999999</v>
      </c>
      <c r="L52" s="13">
        <f>J52*L$1</f>
        <v>3.0192870000000003</v>
      </c>
      <c r="M52" s="15">
        <v>1</v>
      </c>
      <c r="N52" s="12">
        <f>J52/I52*M52*N$1</f>
        <v>0.8139530687830688</v>
      </c>
      <c r="O52" s="13">
        <f>J52/I52*M52*O$1</f>
        <v>1.5975063492063495</v>
      </c>
    </row>
    <row r="53" spans="3:15" ht="12.75">
      <c r="C53" s="2"/>
      <c r="D53" s="2"/>
      <c r="E53" s="2"/>
      <c r="F53" s="2"/>
      <c r="G53" s="2"/>
      <c r="J53" s="11"/>
      <c r="K53" s="12"/>
      <c r="L53" s="13"/>
      <c r="N53" s="12"/>
      <c r="O53" s="13"/>
    </row>
    <row r="54" spans="1:15" ht="12.75">
      <c r="A54" s="7" t="s">
        <v>51</v>
      </c>
      <c r="C54" s="2"/>
      <c r="D54" s="2"/>
      <c r="E54" s="2"/>
      <c r="F54" s="2"/>
      <c r="G54" s="2"/>
      <c r="J54" s="11"/>
      <c r="K54" s="12"/>
      <c r="L54" s="13"/>
      <c r="N54" s="12"/>
      <c r="O54" s="13"/>
    </row>
    <row r="55" spans="1:15" ht="12.75">
      <c r="A55" s="6" t="s">
        <v>52</v>
      </c>
      <c r="B55" s="1" t="s">
        <v>10</v>
      </c>
      <c r="C55" s="2">
        <v>1.85</v>
      </c>
      <c r="D55" s="2"/>
      <c r="E55" s="2"/>
      <c r="F55" s="2"/>
      <c r="G55" s="2"/>
      <c r="H55" s="6" t="s">
        <v>92</v>
      </c>
      <c r="I55" s="15">
        <v>0.454</v>
      </c>
      <c r="J55" s="11">
        <v>0.79</v>
      </c>
      <c r="K55" s="12">
        <f>J55*K$1</f>
        <v>0.5084993</v>
      </c>
      <c r="L55" s="13">
        <f>J55*L$1</f>
        <v>0.9980070000000001</v>
      </c>
      <c r="M55" s="15">
        <v>1</v>
      </c>
      <c r="N55" s="12">
        <f>J55/I55*M55*N$1</f>
        <v>1.1200425110132157</v>
      </c>
      <c r="O55" s="13">
        <f>J55/I55*M55*O$1</f>
        <v>2.198253303964758</v>
      </c>
    </row>
    <row r="56" spans="1:15" ht="12.75">
      <c r="A56" s="6" t="s">
        <v>53</v>
      </c>
      <c r="B56" s="1" t="s">
        <v>10</v>
      </c>
      <c r="C56" s="2"/>
      <c r="D56" s="2"/>
      <c r="E56" s="2"/>
      <c r="F56" s="2"/>
      <c r="G56" s="2"/>
      <c r="H56" s="6" t="s">
        <v>92</v>
      </c>
      <c r="I56" s="2">
        <f>26/16*0.454</f>
        <v>0.73775</v>
      </c>
      <c r="J56" s="11">
        <v>0.5</v>
      </c>
      <c r="K56" s="12">
        <f>J56*K$1</f>
        <v>0.321835</v>
      </c>
      <c r="L56" s="13">
        <f>J56*L$1</f>
        <v>0.63165</v>
      </c>
      <c r="M56" s="15">
        <v>1</v>
      </c>
      <c r="N56" s="12">
        <f>J56/I56*M56*N$1</f>
        <v>0.4362385631989156</v>
      </c>
      <c r="O56" s="13">
        <f>J56/I56*M56*O$1</f>
        <v>0.8561843442900713</v>
      </c>
    </row>
    <row r="57" spans="3:15" ht="12.75">
      <c r="C57" s="2"/>
      <c r="D57" s="2"/>
      <c r="E57" s="2"/>
      <c r="F57" s="2"/>
      <c r="G57" s="2"/>
      <c r="J57" s="11"/>
      <c r="K57" s="12"/>
      <c r="L57" s="13"/>
      <c r="N57" s="12"/>
      <c r="O57" s="13"/>
    </row>
    <row r="58" spans="1:15" ht="12.75">
      <c r="A58" s="7" t="s">
        <v>54</v>
      </c>
      <c r="C58" s="2"/>
      <c r="D58" s="2"/>
      <c r="E58" s="2"/>
      <c r="F58" s="2"/>
      <c r="G58" s="2"/>
      <c r="J58" s="11"/>
      <c r="K58" s="12"/>
      <c r="L58" s="13"/>
      <c r="N58" s="12"/>
      <c r="O58" s="13"/>
    </row>
    <row r="59" spans="1:15" ht="12.75">
      <c r="A59" s="6" t="s">
        <v>55</v>
      </c>
      <c r="B59" s="1" t="s">
        <v>10</v>
      </c>
      <c r="C59" s="2"/>
      <c r="D59" s="2"/>
      <c r="E59" s="2"/>
      <c r="F59" s="2"/>
      <c r="G59" s="2"/>
      <c r="H59" s="6" t="s">
        <v>92</v>
      </c>
      <c r="I59" s="6">
        <f>5*0.454</f>
        <v>2.27</v>
      </c>
      <c r="J59" s="11">
        <v>2.3</v>
      </c>
      <c r="K59" s="12">
        <f>J59*K$1</f>
        <v>1.480441</v>
      </c>
      <c r="L59" s="13">
        <f>J59*L$1</f>
        <v>2.90559</v>
      </c>
      <c r="M59" s="15">
        <v>1</v>
      </c>
      <c r="N59" s="12">
        <f>J59/I59*M59*N$1</f>
        <v>0.6521766519823787</v>
      </c>
      <c r="O59" s="13">
        <f>J59/I59*M59*O$1</f>
        <v>1.2799955947136563</v>
      </c>
    </row>
    <row r="60" spans="1:15" ht="12.75">
      <c r="A60" s="6" t="s">
        <v>56</v>
      </c>
      <c r="B60" s="1" t="s">
        <v>7</v>
      </c>
      <c r="C60" s="2"/>
      <c r="D60" s="2"/>
      <c r="E60" s="2"/>
      <c r="F60" s="2"/>
      <c r="G60" s="2"/>
      <c r="H60" s="6" t="s">
        <v>91</v>
      </c>
      <c r="I60" s="17">
        <f>24/16*454</f>
        <v>681</v>
      </c>
      <c r="J60" s="11">
        <v>4.19</v>
      </c>
      <c r="K60" s="12">
        <f>J60*K$1</f>
        <v>2.6969773</v>
      </c>
      <c r="L60" s="13">
        <f>J60*L$1</f>
        <v>5.293227000000001</v>
      </c>
      <c r="M60" s="15">
        <v>100</v>
      </c>
      <c r="N60" s="12">
        <f>J60/I60*M60*N$1</f>
        <v>0.3960319089574155</v>
      </c>
      <c r="O60" s="13">
        <f>J60/I60*M60*O$1</f>
        <v>0.7772726872246697</v>
      </c>
    </row>
    <row r="61" spans="1:15" ht="12.75">
      <c r="A61" s="6" t="s">
        <v>57</v>
      </c>
      <c r="B61" s="1" t="s">
        <v>7</v>
      </c>
      <c r="C61" s="2">
        <v>0.39</v>
      </c>
      <c r="D61" s="2">
        <v>0.49</v>
      </c>
      <c r="E61" s="2">
        <v>0.55</v>
      </c>
      <c r="F61" s="2">
        <v>0.71</v>
      </c>
      <c r="G61" s="2"/>
      <c r="H61" s="6" t="s">
        <v>91</v>
      </c>
      <c r="I61" s="17">
        <f>3.5/16*454</f>
        <v>99.3125</v>
      </c>
      <c r="J61" s="11">
        <v>2</v>
      </c>
      <c r="K61" s="12">
        <f>J61*K$1</f>
        <v>1.28734</v>
      </c>
      <c r="L61" s="13">
        <f>J61*L$1</f>
        <v>2.5266</v>
      </c>
      <c r="M61" s="15">
        <v>100</v>
      </c>
      <c r="N61" s="12">
        <f>J61/I61*M61*N$1</f>
        <v>1.2962517306482064</v>
      </c>
      <c r="O61" s="13">
        <f>J61/I61*M61*O$1</f>
        <v>2.544090623033355</v>
      </c>
    </row>
    <row r="62" spans="3:15" ht="12.75">
      <c r="C62" s="2"/>
      <c r="D62" s="2"/>
      <c r="E62" s="2"/>
      <c r="F62" s="2"/>
      <c r="G62" s="2"/>
      <c r="J62" s="11"/>
      <c r="K62" s="12"/>
      <c r="L62" s="13"/>
      <c r="N62" s="12"/>
      <c r="O62" s="13"/>
    </row>
    <row r="63" spans="1:15" ht="12.75">
      <c r="A63" s="7" t="s">
        <v>58</v>
      </c>
      <c r="C63" s="2"/>
      <c r="D63" s="2"/>
      <c r="E63" s="2"/>
      <c r="F63" s="2"/>
      <c r="G63" s="2"/>
      <c r="J63" s="11"/>
      <c r="K63" s="12"/>
      <c r="L63" s="13"/>
      <c r="N63" s="12"/>
      <c r="O63" s="13"/>
    </row>
    <row r="64" spans="1:15" ht="12.75">
      <c r="A64" s="6" t="s">
        <v>59</v>
      </c>
      <c r="B64" s="1" t="s">
        <v>10</v>
      </c>
      <c r="C64" s="2">
        <v>5.1</v>
      </c>
      <c r="D64" s="2">
        <v>9.18</v>
      </c>
      <c r="E64" s="2"/>
      <c r="F64" s="2"/>
      <c r="G64" s="2"/>
      <c r="H64" s="15" t="s">
        <v>92</v>
      </c>
      <c r="I64" s="6">
        <v>0.454</v>
      </c>
      <c r="J64" s="11">
        <v>4</v>
      </c>
      <c r="K64" s="12">
        <f>J64*K$1</f>
        <v>2.57468</v>
      </c>
      <c r="L64" s="13">
        <f>J64*L$1</f>
        <v>5.0532</v>
      </c>
      <c r="M64" s="15">
        <v>1</v>
      </c>
      <c r="N64" s="12">
        <f>J64/I64*M64*N$1</f>
        <v>5.671101321585902</v>
      </c>
      <c r="O64" s="13">
        <f>J64/I64*M64*O$1</f>
        <v>11.130396475770924</v>
      </c>
    </row>
    <row r="65" spans="1:15" ht="12.75">
      <c r="A65" s="6" t="s">
        <v>60</v>
      </c>
      <c r="B65" s="1" t="s">
        <v>10</v>
      </c>
      <c r="C65" s="2"/>
      <c r="D65" s="2"/>
      <c r="E65" s="2"/>
      <c r="F65" s="2"/>
      <c r="G65" s="2"/>
      <c r="H65" s="15" t="s">
        <v>92</v>
      </c>
      <c r="I65" s="2">
        <f>26/16*0.454</f>
        <v>0.73775</v>
      </c>
      <c r="J65" s="11">
        <v>2.79</v>
      </c>
      <c r="K65" s="12">
        <f>J65*K$1</f>
        <v>1.7958393</v>
      </c>
      <c r="L65" s="13">
        <f>J65*L$1</f>
        <v>3.5246070000000005</v>
      </c>
      <c r="M65" s="15">
        <v>1</v>
      </c>
      <c r="N65" s="12">
        <f>J65/I65*M65*N$1</f>
        <v>2.434211182649949</v>
      </c>
      <c r="O65" s="13">
        <f>J65/I65*M65*O$1</f>
        <v>4.777508641138597</v>
      </c>
    </row>
    <row r="66" spans="1:15" ht="12.75">
      <c r="A66" s="6" t="s">
        <v>61</v>
      </c>
      <c r="B66" s="1" t="s">
        <v>62</v>
      </c>
      <c r="C66" s="2">
        <v>0.39</v>
      </c>
      <c r="D66" s="2">
        <v>1</v>
      </c>
      <c r="E66" s="2"/>
      <c r="F66" s="2"/>
      <c r="G66" s="2"/>
      <c r="H66" s="6" t="s">
        <v>89</v>
      </c>
      <c r="I66" s="6">
        <v>100</v>
      </c>
      <c r="J66" s="11">
        <v>1.99</v>
      </c>
      <c r="K66" s="12">
        <f>J66*K$1</f>
        <v>1.2809032999999999</v>
      </c>
      <c r="L66" s="13">
        <f>J66*L$1</f>
        <v>2.513967</v>
      </c>
      <c r="M66" s="15">
        <v>25</v>
      </c>
      <c r="N66" s="12">
        <f>J66/I66*M66*N$1</f>
        <v>0.320225825</v>
      </c>
      <c r="O66" s="13">
        <f>J66/I66*M66*O$1</f>
        <v>0.6284917500000001</v>
      </c>
    </row>
    <row r="67" spans="3:15" ht="12.75">
      <c r="C67" s="2"/>
      <c r="D67" s="2"/>
      <c r="E67" s="2"/>
      <c r="F67" s="2"/>
      <c r="G67" s="2"/>
      <c r="J67" s="11"/>
      <c r="K67" s="12"/>
      <c r="L67" s="13"/>
      <c r="N67" s="12"/>
      <c r="O67" s="13"/>
    </row>
    <row r="68" spans="1:15" ht="12.75">
      <c r="A68" s="7" t="s">
        <v>63</v>
      </c>
      <c r="C68" s="2"/>
      <c r="D68" s="2"/>
      <c r="E68" s="2"/>
      <c r="F68" s="2"/>
      <c r="G68" s="2"/>
      <c r="J68" s="11"/>
      <c r="K68" s="12"/>
      <c r="L68" s="13"/>
      <c r="N68" s="12"/>
      <c r="O68" s="13"/>
    </row>
    <row r="69" spans="1:15" ht="12.75">
      <c r="A69" s="6" t="s">
        <v>64</v>
      </c>
      <c r="B69" s="1" t="s">
        <v>10</v>
      </c>
      <c r="C69" s="2">
        <v>3.6</v>
      </c>
      <c r="D69" s="2"/>
      <c r="E69" s="2"/>
      <c r="F69" s="2"/>
      <c r="G69" s="2"/>
      <c r="J69" s="11"/>
      <c r="K69" s="12"/>
      <c r="L69" s="13"/>
      <c r="N69" s="12"/>
      <c r="O69" s="13"/>
    </row>
    <row r="70" spans="1:15" ht="12.75">
      <c r="A70" s="6" t="s">
        <v>65</v>
      </c>
      <c r="B70" s="1" t="s">
        <v>10</v>
      </c>
      <c r="C70" s="2">
        <v>2.79</v>
      </c>
      <c r="D70" s="2"/>
      <c r="E70" s="2"/>
      <c r="F70" s="2"/>
      <c r="G70" s="2"/>
      <c r="H70" s="15" t="s">
        <v>92</v>
      </c>
      <c r="I70" s="2">
        <f>3.25/16*0.454</f>
        <v>0.09221875</v>
      </c>
      <c r="J70" s="11">
        <v>1.69</v>
      </c>
      <c r="K70" s="12">
        <f>J70*K$1</f>
        <v>1.0878022999999999</v>
      </c>
      <c r="L70" s="13">
        <f>J70*L$1</f>
        <v>2.134977</v>
      </c>
      <c r="M70" s="15">
        <v>1</v>
      </c>
      <c r="N70" s="12">
        <f>J70/I70*M70*N$1</f>
        <v>11.795890748898678</v>
      </c>
      <c r="O70" s="13">
        <f>J70/I70*M70*O$1</f>
        <v>23.151224669603526</v>
      </c>
    </row>
    <row r="71" spans="3:15" ht="19.5" customHeight="1">
      <c r="C71" s="2"/>
      <c r="D71" s="2"/>
      <c r="E71" s="2"/>
      <c r="F71" s="2"/>
      <c r="G71" s="2"/>
      <c r="J71" s="11"/>
      <c r="K71" s="12"/>
      <c r="L71" s="13"/>
      <c r="N71" s="12"/>
      <c r="O71" s="13"/>
    </row>
    <row r="72" spans="1:15" ht="12.75">
      <c r="A72" s="7" t="s">
        <v>66</v>
      </c>
      <c r="C72" s="2"/>
      <c r="D72" s="2"/>
      <c r="E72" s="2"/>
      <c r="F72" s="2"/>
      <c r="G72" s="2"/>
      <c r="J72" s="11"/>
      <c r="K72" s="12"/>
      <c r="L72" s="13"/>
      <c r="N72" s="12"/>
      <c r="O72" s="13"/>
    </row>
    <row r="73" spans="1:15" ht="12.75">
      <c r="A73" s="6" t="s">
        <v>67</v>
      </c>
      <c r="B73" s="1" t="s">
        <v>10</v>
      </c>
      <c r="C73" s="2">
        <v>2.39</v>
      </c>
      <c r="D73" s="2"/>
      <c r="E73" s="2"/>
      <c r="F73" s="2"/>
      <c r="G73" s="2"/>
      <c r="H73" s="15" t="s">
        <v>92</v>
      </c>
      <c r="I73" s="6">
        <v>0.454</v>
      </c>
      <c r="J73" s="11">
        <v>3.49</v>
      </c>
      <c r="K73" s="12">
        <f>J73*K$1</f>
        <v>2.2464083</v>
      </c>
      <c r="L73" s="13">
        <f>J73*L$1</f>
        <v>4.408917000000001</v>
      </c>
      <c r="M73" s="15">
        <v>1</v>
      </c>
      <c r="N73" s="12">
        <f>J73/I73*M73*N$1</f>
        <v>4.9480359030837</v>
      </c>
      <c r="O73" s="13">
        <f>J73/I73*M73*O$1</f>
        <v>9.711270925110133</v>
      </c>
    </row>
    <row r="74" spans="1:15" ht="12.75">
      <c r="A74" s="6" t="s">
        <v>68</v>
      </c>
      <c r="B74" s="1" t="s">
        <v>10</v>
      </c>
      <c r="C74" s="2"/>
      <c r="D74" s="2"/>
      <c r="E74" s="2"/>
      <c r="F74" s="2"/>
      <c r="G74" s="2"/>
      <c r="H74" s="15" t="s">
        <v>92</v>
      </c>
      <c r="I74" s="6">
        <v>0.454</v>
      </c>
      <c r="J74" s="11">
        <v>2.69</v>
      </c>
      <c r="K74" s="12">
        <f>J74*K$1</f>
        <v>1.7314722999999999</v>
      </c>
      <c r="L74" s="13">
        <f>J74*L$1</f>
        <v>3.398277</v>
      </c>
      <c r="M74" s="15">
        <v>1</v>
      </c>
      <c r="N74" s="12">
        <f>J74/I74*M74*N$1</f>
        <v>3.813815638766519</v>
      </c>
      <c r="O74" s="13">
        <f>J74/I74*M74*O$1</f>
        <v>7.485191629955947</v>
      </c>
    </row>
    <row r="75" spans="1:15" ht="12.75">
      <c r="A75" s="6" t="s">
        <v>69</v>
      </c>
      <c r="B75" s="1" t="s">
        <v>10</v>
      </c>
      <c r="C75" s="2">
        <v>4.38</v>
      </c>
      <c r="D75" s="2"/>
      <c r="E75" s="2"/>
      <c r="F75" s="2"/>
      <c r="G75" s="2"/>
      <c r="H75" s="15" t="s">
        <v>92</v>
      </c>
      <c r="I75" s="6">
        <v>0.454</v>
      </c>
      <c r="J75" s="11">
        <v>1.99</v>
      </c>
      <c r="K75" s="12">
        <f>J75*K$1</f>
        <v>1.2809032999999999</v>
      </c>
      <c r="L75" s="13">
        <f>J75*L$1</f>
        <v>2.513967</v>
      </c>
      <c r="M75" s="15">
        <v>1</v>
      </c>
      <c r="N75" s="12">
        <f>J75/I75*M75*N$1</f>
        <v>2.8213729074889864</v>
      </c>
      <c r="O75" s="13">
        <f>J75/I75*M75*O$1</f>
        <v>5.537372246696036</v>
      </c>
    </row>
    <row r="76" spans="1:15" ht="12.75">
      <c r="A76" s="6" t="s">
        <v>70</v>
      </c>
      <c r="B76" s="1" t="s">
        <v>10</v>
      </c>
      <c r="C76" s="2">
        <v>3.78</v>
      </c>
      <c r="D76" s="2"/>
      <c r="E76" s="2"/>
      <c r="F76" s="2"/>
      <c r="G76" s="2"/>
      <c r="H76" s="15" t="s">
        <v>92</v>
      </c>
      <c r="I76" s="6">
        <v>0.454</v>
      </c>
      <c r="J76" s="11">
        <v>3.49</v>
      </c>
      <c r="K76" s="12">
        <f>J76*K$1</f>
        <v>2.2464083</v>
      </c>
      <c r="L76" s="13">
        <f>J76*L$1</f>
        <v>4.408917000000001</v>
      </c>
      <c r="M76" s="15">
        <v>1</v>
      </c>
      <c r="N76" s="12">
        <f>J76/I76*M76*N$1</f>
        <v>4.9480359030837</v>
      </c>
      <c r="O76" s="13">
        <f>J76/I76*M76*O$1</f>
        <v>9.711270925110133</v>
      </c>
    </row>
    <row r="77" spans="1:15" ht="12.75">
      <c r="A77" s="6" t="s">
        <v>71</v>
      </c>
      <c r="B77" s="1" t="s">
        <v>10</v>
      </c>
      <c r="C77" s="2">
        <v>3.78</v>
      </c>
      <c r="D77" s="2"/>
      <c r="E77" s="2"/>
      <c r="F77" s="2"/>
      <c r="G77" s="2"/>
      <c r="H77" s="15" t="s">
        <v>96</v>
      </c>
      <c r="J77" s="11"/>
      <c r="K77" s="12"/>
      <c r="L77" s="13"/>
      <c r="N77" s="12"/>
      <c r="O77" s="13"/>
    </row>
    <row r="78" spans="1:15" ht="12.75">
      <c r="A78" s="6" t="s">
        <v>72</v>
      </c>
      <c r="B78" s="1" t="s">
        <v>10</v>
      </c>
      <c r="C78" s="2">
        <v>2.63</v>
      </c>
      <c r="D78" s="2">
        <v>3</v>
      </c>
      <c r="E78" s="2"/>
      <c r="F78" s="2"/>
      <c r="G78" s="2"/>
      <c r="H78" s="15" t="s">
        <v>92</v>
      </c>
      <c r="I78" s="6">
        <v>0.454</v>
      </c>
      <c r="J78" s="11">
        <v>0.99</v>
      </c>
      <c r="K78" s="12">
        <f>J78*K$1</f>
        <v>0.6372333</v>
      </c>
      <c r="L78" s="13">
        <f>J78*L$1</f>
        <v>1.250667</v>
      </c>
      <c r="M78" s="15">
        <v>1</v>
      </c>
      <c r="N78" s="12">
        <f>J78/I78*M78*N$1</f>
        <v>1.4035975770925109</v>
      </c>
      <c r="O78" s="13">
        <f>J78/I78*M78*O$1</f>
        <v>2.754773127753304</v>
      </c>
    </row>
    <row r="79" spans="1:15" ht="12.75">
      <c r="A79" s="6" t="s">
        <v>73</v>
      </c>
      <c r="B79" s="1" t="s">
        <v>10</v>
      </c>
      <c r="C79" s="2">
        <v>3.59</v>
      </c>
      <c r="D79" s="2"/>
      <c r="E79" s="2"/>
      <c r="F79" s="2"/>
      <c r="G79" s="2"/>
      <c r="H79" s="15" t="s">
        <v>92</v>
      </c>
      <c r="I79" s="6">
        <v>0.454</v>
      </c>
      <c r="J79" s="11">
        <v>0.99</v>
      </c>
      <c r="K79" s="12">
        <f>J79*K$1</f>
        <v>0.6372333</v>
      </c>
      <c r="L79" s="13">
        <f>J79*L$1</f>
        <v>1.250667</v>
      </c>
      <c r="M79" s="15">
        <v>1</v>
      </c>
      <c r="N79" s="12">
        <f>J79/I79*M79*N$1</f>
        <v>1.4035975770925109</v>
      </c>
      <c r="O79" s="13">
        <f>J79/I79*M79*O$1</f>
        <v>2.754773127753304</v>
      </c>
    </row>
    <row r="80" spans="1:15" ht="12.75">
      <c r="A80" s="6" t="s">
        <v>74</v>
      </c>
      <c r="B80" s="1" t="s">
        <v>10</v>
      </c>
      <c r="C80" s="2">
        <v>6.26</v>
      </c>
      <c r="D80" s="2"/>
      <c r="E80" s="2"/>
      <c r="F80" s="2"/>
      <c r="G80" s="2"/>
      <c r="H80" s="15" t="s">
        <v>92</v>
      </c>
      <c r="I80" s="6">
        <v>0.454</v>
      </c>
      <c r="J80" s="11">
        <v>3.79</v>
      </c>
      <c r="K80" s="12">
        <f>J80*K$1</f>
        <v>2.4395093</v>
      </c>
      <c r="L80" s="13">
        <f>J80*L$1</f>
        <v>4.787907000000001</v>
      </c>
      <c r="M80" s="15">
        <v>1</v>
      </c>
      <c r="N80" s="12">
        <f>J80/I80*M80*N$1</f>
        <v>5.373368502202642</v>
      </c>
      <c r="O80" s="13">
        <f>J80/I80*M80*O$1</f>
        <v>10.546050660792952</v>
      </c>
    </row>
    <row r="81" spans="1:15" ht="12.75">
      <c r="A81" s="6" t="s">
        <v>75</v>
      </c>
      <c r="B81" s="1" t="s">
        <v>10</v>
      </c>
      <c r="C81" s="2">
        <v>6.57</v>
      </c>
      <c r="D81" s="2"/>
      <c r="E81" s="2"/>
      <c r="F81" s="2"/>
      <c r="G81" s="2"/>
      <c r="H81" s="15" t="s">
        <v>92</v>
      </c>
      <c r="I81" s="6">
        <f>12/16*0.454</f>
        <v>0.3405</v>
      </c>
      <c r="J81" s="11">
        <v>4.8</v>
      </c>
      <c r="K81" s="12">
        <f>J81*K$1</f>
        <v>3.089616</v>
      </c>
      <c r="L81" s="13">
        <f>J81*L$1</f>
        <v>6.06384</v>
      </c>
      <c r="M81" s="15">
        <v>1</v>
      </c>
      <c r="N81" s="12">
        <f>J81/I81*M81*N$1</f>
        <v>9.073762114537443</v>
      </c>
      <c r="O81" s="13">
        <f>J81/I81*M81*O$1</f>
        <v>17.80863436123348</v>
      </c>
    </row>
    <row r="82" spans="1:15" ht="12.75">
      <c r="A82" s="6" t="s">
        <v>76</v>
      </c>
      <c r="B82" s="1" t="s">
        <v>10</v>
      </c>
      <c r="C82" s="2">
        <v>3.99</v>
      </c>
      <c r="D82" s="2"/>
      <c r="E82" s="2"/>
      <c r="F82" s="2"/>
      <c r="G82" s="2"/>
      <c r="H82" s="15" t="s">
        <v>92</v>
      </c>
      <c r="I82" s="6">
        <v>0.454</v>
      </c>
      <c r="J82" s="11">
        <v>3.99</v>
      </c>
      <c r="K82" s="12">
        <f>J82*K$1</f>
        <v>2.5682433</v>
      </c>
      <c r="L82" s="13">
        <f>J82*L$1</f>
        <v>5.040567</v>
      </c>
      <c r="M82" s="15">
        <v>1</v>
      </c>
      <c r="N82" s="12">
        <f>J82/I82*M82*N$1</f>
        <v>5.656923568281938</v>
      </c>
      <c r="O82" s="13">
        <f>J82/I82*M82*O$1</f>
        <v>11.102570484581499</v>
      </c>
    </row>
    <row r="83" spans="3:15" ht="12.75">
      <c r="C83" s="2"/>
      <c r="D83" s="2"/>
      <c r="E83" s="2"/>
      <c r="F83" s="2"/>
      <c r="G83" s="2"/>
      <c r="J83" s="11"/>
      <c r="K83" s="12"/>
      <c r="L83" s="13"/>
      <c r="N83" s="12"/>
      <c r="O83" s="13"/>
    </row>
    <row r="84" spans="1:15" ht="12.75">
      <c r="A84" s="5" t="s">
        <v>77</v>
      </c>
      <c r="C84" s="2"/>
      <c r="D84" s="2"/>
      <c r="E84" s="2"/>
      <c r="F84" s="2"/>
      <c r="G84" s="2"/>
      <c r="J84" s="11"/>
      <c r="K84" s="12"/>
      <c r="L84" s="13"/>
      <c r="N84" s="12"/>
      <c r="O84" s="13"/>
    </row>
    <row r="85" spans="1:15" ht="12.75">
      <c r="A85" s="6" t="s">
        <v>78</v>
      </c>
      <c r="B85" s="1" t="s">
        <v>2</v>
      </c>
      <c r="C85" s="2">
        <v>1.469</v>
      </c>
      <c r="D85" s="2"/>
      <c r="E85" s="2"/>
      <c r="F85" s="2"/>
      <c r="G85" s="2"/>
      <c r="H85" s="6" t="s">
        <v>90</v>
      </c>
      <c r="I85" s="6">
        <v>3.78</v>
      </c>
      <c r="J85" s="11">
        <v>4.199</v>
      </c>
      <c r="K85" s="12">
        <f>J85*K$1</f>
        <v>2.70277033</v>
      </c>
      <c r="L85" s="13">
        <f>J85*L$1</f>
        <v>5.3045967</v>
      </c>
      <c r="M85" s="6">
        <f>1</f>
        <v>1</v>
      </c>
      <c r="N85" s="12">
        <f>J85/I85*M85*N$1</f>
        <v>0.7150186058201059</v>
      </c>
      <c r="O85" s="13">
        <f>J85/I85*M85*O$1</f>
        <v>1.4033324603174606</v>
      </c>
    </row>
    <row r="86" spans="1:15" ht="12.75">
      <c r="A86" s="6" t="s">
        <v>79</v>
      </c>
      <c r="B86" s="1" t="s">
        <v>2</v>
      </c>
      <c r="C86" s="2">
        <v>1.5190000000000001</v>
      </c>
      <c r="D86" s="2"/>
      <c r="E86" s="2"/>
      <c r="F86" s="2"/>
      <c r="G86" s="2"/>
      <c r="H86" s="6" t="s">
        <v>90</v>
      </c>
      <c r="I86" s="6">
        <v>3.78</v>
      </c>
      <c r="J86" s="11">
        <v>3.879</v>
      </c>
      <c r="K86" s="12">
        <f>J86*K$1</f>
        <v>2.4967959299999998</v>
      </c>
      <c r="L86" s="13">
        <f>J86*L$1</f>
        <v>4.9003407</v>
      </c>
      <c r="M86" s="6">
        <f>1</f>
        <v>1</v>
      </c>
      <c r="N86" s="12">
        <f>J86/I86*M86*N$1</f>
        <v>0.6605280238095238</v>
      </c>
      <c r="O86" s="13">
        <f>J86/I86*M86*O$1</f>
        <v>1.2963864285714288</v>
      </c>
    </row>
    <row r="87" spans="1:15" ht="12.75">
      <c r="A87" s="6" t="s">
        <v>80</v>
      </c>
      <c r="B87" s="1" t="s">
        <v>2</v>
      </c>
      <c r="C87" s="2">
        <v>1.5190000000000001</v>
      </c>
      <c r="D87" s="2"/>
      <c r="E87" s="2"/>
      <c r="F87" s="2"/>
      <c r="G87" s="2"/>
      <c r="H87" s="6" t="s">
        <v>90</v>
      </c>
      <c r="I87" s="6">
        <v>3.78</v>
      </c>
      <c r="J87" s="11">
        <v>3.989</v>
      </c>
      <c r="K87" s="12">
        <f>J87*K$1</f>
        <v>2.5675996299999997</v>
      </c>
      <c r="L87" s="13">
        <f>J87*L$1</f>
        <v>5.0393037000000005</v>
      </c>
      <c r="M87" s="6">
        <f>1</f>
        <v>1</v>
      </c>
      <c r="N87" s="12">
        <f>J87/I87*M87*N$1</f>
        <v>0.6792591613756614</v>
      </c>
      <c r="O87" s="13">
        <f>J87/I87*M87*O$1</f>
        <v>1.3331491269841271</v>
      </c>
    </row>
    <row r="88" spans="1:15" ht="12.75">
      <c r="A88" s="6" t="s">
        <v>81</v>
      </c>
      <c r="B88" s="1" t="s">
        <v>2</v>
      </c>
      <c r="C88" s="2">
        <v>1.579</v>
      </c>
      <c r="D88" s="2"/>
      <c r="E88" s="2"/>
      <c r="F88" s="2"/>
      <c r="G88" s="2"/>
      <c r="H88" s="6" t="s">
        <v>90</v>
      </c>
      <c r="I88" s="6">
        <v>3.78</v>
      </c>
      <c r="J88" s="11">
        <v>4.079</v>
      </c>
      <c r="K88" s="12">
        <f>J88*K$1</f>
        <v>2.62552993</v>
      </c>
      <c r="L88" s="13">
        <f>J88*L$1</f>
        <v>5.1530007</v>
      </c>
      <c r="M88" s="6">
        <f>1</f>
        <v>1</v>
      </c>
      <c r="N88" s="12">
        <f>J88/I88*M88*N$1</f>
        <v>0.6945846375661375</v>
      </c>
      <c r="O88" s="13">
        <f>J88/I88*M88*O$1</f>
        <v>1.3632276984126985</v>
      </c>
    </row>
    <row r="89" ht="12.75">
      <c r="J89" s="11"/>
    </row>
  </sheetData>
  <sheetProtection/>
  <printOptions/>
  <pageMargins left="0.7875" right="0.7875" top="1.025" bottom="1.025" header="0.7875" footer="0.7875"/>
  <pageSetup firstPageNumber="1" useFirstPageNumber="1" horizontalDpi="300" verticalDpi="300" orientation="landscape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zoomScalePageLayoutView="0" workbookViewId="0" topLeftCell="A1">
      <selection activeCell="C2" sqref="C2"/>
    </sheetView>
  </sheetViews>
  <sheetFormatPr defaultColWidth="11.57421875" defaultRowHeight="12.75"/>
  <cols>
    <col min="1" max="1" width="41.421875" style="6" customWidth="1"/>
    <col min="2" max="2" width="8.00390625" style="6" customWidth="1"/>
    <col min="3" max="16384" width="11.57421875" style="6" customWidth="1"/>
  </cols>
  <sheetData>
    <row r="1" spans="1:7" ht="12.75">
      <c r="A1" s="5" t="s">
        <v>0</v>
      </c>
      <c r="C1" s="2"/>
      <c r="D1" s="2"/>
      <c r="E1" s="2"/>
      <c r="F1" s="2"/>
      <c r="G1" s="2"/>
    </row>
    <row r="2" spans="1:7" ht="12.75">
      <c r="A2" s="1" t="s">
        <v>1</v>
      </c>
      <c r="B2" s="1" t="s">
        <v>2</v>
      </c>
      <c r="C2" s="2">
        <v>1.49</v>
      </c>
      <c r="D2" s="2"/>
      <c r="E2" s="2"/>
      <c r="F2" s="2"/>
      <c r="G2" s="2"/>
    </row>
    <row r="3" spans="1:7" ht="12.75">
      <c r="A3" s="1" t="s">
        <v>3</v>
      </c>
      <c r="B3" s="1" t="s">
        <v>2</v>
      </c>
      <c r="C3" s="2">
        <v>0.99</v>
      </c>
      <c r="D3" s="2"/>
      <c r="E3" s="2"/>
      <c r="F3" s="2"/>
      <c r="G3" s="2"/>
    </row>
    <row r="4" spans="1:7" ht="12.75">
      <c r="A4" s="1" t="s">
        <v>4</v>
      </c>
      <c r="B4" s="1" t="s">
        <v>5</v>
      </c>
      <c r="C4" s="2">
        <v>0.75</v>
      </c>
      <c r="D4" s="2">
        <v>1.2</v>
      </c>
      <c r="E4" s="2">
        <v>1.89</v>
      </c>
      <c r="G4" s="2"/>
    </row>
    <row r="5" spans="1:7" ht="12.75">
      <c r="A5" s="1" t="s">
        <v>6</v>
      </c>
      <c r="B5" s="1" t="s">
        <v>7</v>
      </c>
      <c r="C5" s="2"/>
      <c r="D5" s="2"/>
      <c r="E5" s="2"/>
      <c r="F5" s="2"/>
      <c r="G5" s="2"/>
    </row>
    <row r="6" spans="3:7" ht="12.75">
      <c r="C6" s="2"/>
      <c r="D6" s="2"/>
      <c r="E6" s="2"/>
      <c r="F6" s="2"/>
      <c r="G6" s="2"/>
    </row>
    <row r="7" spans="1:7" ht="12.75">
      <c r="A7" s="5" t="s">
        <v>8</v>
      </c>
      <c r="C7" s="2"/>
      <c r="D7" s="2"/>
      <c r="E7" s="2"/>
      <c r="F7" s="2"/>
      <c r="G7" s="2"/>
    </row>
    <row r="8" spans="1:7" ht="12.75">
      <c r="A8" s="1" t="s">
        <v>9</v>
      </c>
      <c r="B8" s="1" t="s">
        <v>10</v>
      </c>
      <c r="C8" s="2">
        <v>0.9</v>
      </c>
      <c r="D8" s="2">
        <v>0.96</v>
      </c>
      <c r="E8" s="2">
        <v>1.13</v>
      </c>
      <c r="F8" s="2"/>
      <c r="G8" s="2"/>
    </row>
    <row r="9" spans="1:7" ht="12.75">
      <c r="A9" s="1" t="s">
        <v>11</v>
      </c>
      <c r="B9" s="1" t="s">
        <v>10</v>
      </c>
      <c r="C9" s="2">
        <v>1</v>
      </c>
      <c r="D9" s="2">
        <v>1.5</v>
      </c>
      <c r="E9" s="2"/>
      <c r="F9" s="2"/>
      <c r="G9" s="2"/>
    </row>
    <row r="10" spans="1:7" ht="12.75">
      <c r="A10" s="1" t="s">
        <v>12</v>
      </c>
      <c r="B10" s="1" t="s">
        <v>10</v>
      </c>
      <c r="C10" s="2"/>
      <c r="D10" s="2"/>
      <c r="E10" s="2"/>
      <c r="F10" s="2"/>
      <c r="G10" s="2"/>
    </row>
    <row r="11" spans="3:7" ht="12.75">
      <c r="C11" s="2"/>
      <c r="D11" s="2"/>
      <c r="E11" s="2"/>
      <c r="F11" s="2"/>
      <c r="G11" s="2"/>
    </row>
    <row r="12" spans="1:7" ht="12.75">
      <c r="A12" s="5" t="s">
        <v>13</v>
      </c>
      <c r="B12" s="1" t="s">
        <v>14</v>
      </c>
      <c r="C12" s="2">
        <v>0.95</v>
      </c>
      <c r="D12" s="2">
        <v>1.48</v>
      </c>
      <c r="E12" s="3">
        <v>2.29</v>
      </c>
      <c r="F12" s="2"/>
      <c r="G12" s="2"/>
    </row>
    <row r="13" spans="3:7" ht="12.75">
      <c r="C13" s="2"/>
      <c r="D13" s="2"/>
      <c r="E13" s="2"/>
      <c r="F13" s="2"/>
      <c r="G13" s="2"/>
    </row>
    <row r="14" spans="1:7" ht="12.75">
      <c r="A14" s="5" t="s">
        <v>15</v>
      </c>
      <c r="C14" s="2"/>
      <c r="D14" s="2"/>
      <c r="E14" s="2"/>
      <c r="F14" s="2"/>
      <c r="G14" s="2"/>
    </row>
    <row r="15" spans="1:7" ht="12.75">
      <c r="A15" s="1" t="s">
        <v>16</v>
      </c>
      <c r="B15" s="1" t="s">
        <v>10</v>
      </c>
      <c r="C15" s="2">
        <v>7.95</v>
      </c>
      <c r="D15" s="2"/>
      <c r="E15" s="2"/>
      <c r="F15" s="2"/>
      <c r="G15" s="2"/>
    </row>
    <row r="16" spans="1:7" ht="12.75">
      <c r="A16" s="6" t="s">
        <v>17</v>
      </c>
      <c r="B16" s="1" t="s">
        <v>10</v>
      </c>
      <c r="C16" s="2">
        <v>5.47</v>
      </c>
      <c r="D16" s="2">
        <v>6.45</v>
      </c>
      <c r="E16" s="2">
        <v>6.49</v>
      </c>
      <c r="F16" s="2">
        <v>11.95</v>
      </c>
      <c r="G16" s="2">
        <v>13.89</v>
      </c>
    </row>
    <row r="17" spans="1:7" ht="12.75">
      <c r="A17" s="6" t="s">
        <v>18</v>
      </c>
      <c r="B17" s="1" t="s">
        <v>2</v>
      </c>
      <c r="C17" s="2">
        <v>0.66</v>
      </c>
      <c r="D17" s="2"/>
      <c r="E17" s="2"/>
      <c r="F17" s="2"/>
      <c r="G17" s="2"/>
    </row>
    <row r="18" spans="1:7" ht="12.75">
      <c r="A18" s="6" t="s">
        <v>19</v>
      </c>
      <c r="B18" s="1" t="s">
        <v>2</v>
      </c>
      <c r="C18" s="2">
        <v>0.73</v>
      </c>
      <c r="D18" s="2"/>
      <c r="E18" s="2"/>
      <c r="F18" s="2"/>
      <c r="G18" s="2"/>
    </row>
    <row r="19" spans="1:7" ht="12.75">
      <c r="A19" s="6" t="s">
        <v>20</v>
      </c>
      <c r="B19" s="1" t="s">
        <v>10</v>
      </c>
      <c r="C19" s="2">
        <v>0.98</v>
      </c>
      <c r="D19" s="2"/>
      <c r="E19" s="2"/>
      <c r="F19" s="2"/>
      <c r="G19" s="2"/>
    </row>
    <row r="20" spans="3:7" ht="12.75">
      <c r="C20" s="2"/>
      <c r="D20" s="2"/>
      <c r="E20" s="2"/>
      <c r="F20" s="2"/>
      <c r="G20" s="2"/>
    </row>
    <row r="21" spans="1:7" ht="12.75">
      <c r="A21" s="7" t="s">
        <v>21</v>
      </c>
      <c r="C21" s="2"/>
      <c r="D21" s="2"/>
      <c r="E21" s="2"/>
      <c r="F21" s="2"/>
      <c r="G21" s="2"/>
    </row>
    <row r="22" spans="1:7" ht="12.75">
      <c r="A22" s="6" t="s">
        <v>22</v>
      </c>
      <c r="B22" s="1" t="s">
        <v>10</v>
      </c>
      <c r="C22" s="2">
        <v>1.69</v>
      </c>
      <c r="D22" s="2">
        <v>1.89</v>
      </c>
      <c r="E22" s="2">
        <v>1.99</v>
      </c>
      <c r="F22" s="2"/>
      <c r="G22" s="2"/>
    </row>
    <row r="23" spans="1:7" ht="12.75">
      <c r="A23" s="6" t="s">
        <v>23</v>
      </c>
      <c r="B23" s="1" t="s">
        <v>24</v>
      </c>
      <c r="C23" s="2">
        <v>0.55</v>
      </c>
      <c r="D23" s="2"/>
      <c r="E23" s="2"/>
      <c r="F23" s="2"/>
      <c r="G23" s="2"/>
    </row>
    <row r="24" spans="1:7" ht="12.75">
      <c r="A24" s="6" t="s">
        <v>25</v>
      </c>
      <c r="B24" s="1" t="s">
        <v>10</v>
      </c>
      <c r="C24" s="2">
        <v>0.4</v>
      </c>
      <c r="D24" s="2">
        <v>0.79</v>
      </c>
      <c r="E24" s="2">
        <v>1</v>
      </c>
      <c r="F24" s="3">
        <v>1.46</v>
      </c>
      <c r="G24" s="3">
        <v>1.99</v>
      </c>
    </row>
    <row r="25" spans="1:7" ht="12.75">
      <c r="A25" s="6" t="s">
        <v>26</v>
      </c>
      <c r="B25" s="1" t="s">
        <v>10</v>
      </c>
      <c r="C25" s="2">
        <v>0.41</v>
      </c>
      <c r="D25" s="2">
        <v>0.69</v>
      </c>
      <c r="E25" s="2">
        <v>0.89</v>
      </c>
      <c r="F25" s="4">
        <v>1.59</v>
      </c>
      <c r="G25" s="2"/>
    </row>
    <row r="26" spans="1:7" ht="12.75">
      <c r="A26" s="6" t="s">
        <v>27</v>
      </c>
      <c r="B26" s="1" t="s">
        <v>10</v>
      </c>
      <c r="C26" s="2">
        <v>1.49</v>
      </c>
      <c r="D26" s="2"/>
      <c r="E26" s="2"/>
      <c r="F26" s="2"/>
      <c r="G26" s="2"/>
    </row>
    <row r="27" spans="1:7" ht="12.75">
      <c r="A27" s="6" t="s">
        <v>28</v>
      </c>
      <c r="B27" s="1" t="s">
        <v>10</v>
      </c>
      <c r="C27" s="2"/>
      <c r="D27" s="2"/>
      <c r="E27" s="2"/>
      <c r="F27" s="2"/>
      <c r="G27" s="2"/>
    </row>
    <row r="28" spans="1:7" ht="12.75">
      <c r="A28" s="6" t="s">
        <v>29</v>
      </c>
      <c r="B28" s="1" t="s">
        <v>7</v>
      </c>
      <c r="C28" s="2">
        <v>0.16</v>
      </c>
      <c r="D28" s="2"/>
      <c r="E28" s="2"/>
      <c r="F28" s="2"/>
      <c r="G28" s="2"/>
    </row>
    <row r="29" spans="1:7" ht="12.75">
      <c r="A29" s="6" t="s">
        <v>30</v>
      </c>
      <c r="B29" s="1" t="s">
        <v>7</v>
      </c>
      <c r="C29" s="2">
        <v>0.25</v>
      </c>
      <c r="D29" s="2"/>
      <c r="E29" s="2"/>
      <c r="F29" s="2"/>
      <c r="G29" s="2"/>
    </row>
    <row r="30" spans="1:7" ht="12.75">
      <c r="A30" s="6" t="s">
        <v>31</v>
      </c>
      <c r="B30" s="1" t="s">
        <v>7</v>
      </c>
      <c r="C30" s="2">
        <v>0.15</v>
      </c>
      <c r="D30" s="2"/>
      <c r="E30" s="2"/>
      <c r="F30" s="2"/>
      <c r="G30" s="2"/>
    </row>
    <row r="31" spans="1:7" ht="12.75">
      <c r="A31" s="6" t="s">
        <v>32</v>
      </c>
      <c r="B31" s="1" t="s">
        <v>10</v>
      </c>
      <c r="C31" s="2">
        <v>0.99</v>
      </c>
      <c r="D31" s="2"/>
      <c r="E31" s="2"/>
      <c r="F31" s="2"/>
      <c r="G31" s="2"/>
    </row>
    <row r="32" spans="1:7" ht="12.75">
      <c r="A32" s="6" t="s">
        <v>33</v>
      </c>
      <c r="B32" s="1" t="s">
        <v>34</v>
      </c>
      <c r="C32" s="2">
        <v>0.39</v>
      </c>
      <c r="D32" s="2"/>
      <c r="E32" s="2"/>
      <c r="F32" s="2"/>
      <c r="G32" s="2"/>
    </row>
    <row r="33" spans="1:7" ht="12.75">
      <c r="A33" s="6" t="s">
        <v>35</v>
      </c>
      <c r="B33" s="1" t="s">
        <v>34</v>
      </c>
      <c r="C33" s="2">
        <v>0.39</v>
      </c>
      <c r="D33" s="2"/>
      <c r="E33" s="2"/>
      <c r="F33" s="2"/>
      <c r="G33" s="2"/>
    </row>
    <row r="34" spans="1:7" ht="12.75">
      <c r="A34" s="6" t="s">
        <v>36</v>
      </c>
      <c r="B34" s="1" t="s">
        <v>7</v>
      </c>
      <c r="C34" s="2">
        <v>0.49</v>
      </c>
      <c r="D34" s="2"/>
      <c r="E34" s="2"/>
      <c r="F34" s="2"/>
      <c r="G34" s="2"/>
    </row>
    <row r="35" spans="3:7" ht="12.75">
      <c r="C35" s="2"/>
      <c r="D35" s="2"/>
      <c r="E35" s="2"/>
      <c r="F35" s="2"/>
      <c r="G35" s="2"/>
    </row>
    <row r="36" spans="1:7" ht="12.75">
      <c r="A36" s="7" t="s">
        <v>37</v>
      </c>
      <c r="C36" s="2"/>
      <c r="D36" s="2"/>
      <c r="E36" s="2"/>
      <c r="F36" s="2"/>
      <c r="G36" s="2"/>
    </row>
    <row r="37" spans="1:7" ht="12.75">
      <c r="A37" s="6" t="s">
        <v>38</v>
      </c>
      <c r="B37" s="1" t="s">
        <v>10</v>
      </c>
      <c r="C37" s="2">
        <v>0.59</v>
      </c>
      <c r="D37" s="2">
        <v>0.79</v>
      </c>
      <c r="E37" s="2">
        <v>1.89</v>
      </c>
      <c r="F37" s="3">
        <v>2.99</v>
      </c>
      <c r="G37" s="2"/>
    </row>
    <row r="38" spans="1:7" ht="12.75">
      <c r="A38" s="6" t="s">
        <v>39</v>
      </c>
      <c r="B38" s="1" t="s">
        <v>10</v>
      </c>
      <c r="C38" s="2">
        <v>1.99</v>
      </c>
      <c r="D38" s="2"/>
      <c r="E38" s="2"/>
      <c r="F38" s="2"/>
      <c r="G38" s="2"/>
    </row>
    <row r="39" spans="1:7" ht="12.75">
      <c r="A39" s="6" t="s">
        <v>40</v>
      </c>
      <c r="B39" s="1" t="s">
        <v>10</v>
      </c>
      <c r="C39" s="2">
        <v>2.99</v>
      </c>
      <c r="D39" s="2">
        <v>4.27</v>
      </c>
      <c r="E39" s="2"/>
      <c r="F39" s="2"/>
      <c r="G39" s="2"/>
    </row>
    <row r="40" spans="1:7" ht="12.75">
      <c r="A40" s="6" t="s">
        <v>41</v>
      </c>
      <c r="B40" s="1" t="s">
        <v>10</v>
      </c>
      <c r="C40" s="2">
        <v>2.69</v>
      </c>
      <c r="D40" s="2"/>
      <c r="E40" s="2"/>
      <c r="F40" s="2"/>
      <c r="G40" s="2"/>
    </row>
    <row r="41" spans="1:7" ht="12.75">
      <c r="A41" s="6" t="s">
        <v>42</v>
      </c>
      <c r="B41" s="1" t="s">
        <v>10</v>
      </c>
      <c r="C41" s="2">
        <v>6</v>
      </c>
      <c r="D41" s="2"/>
      <c r="E41" s="2"/>
      <c r="F41" s="2"/>
      <c r="G41" s="2"/>
    </row>
    <row r="42" spans="1:7" ht="12.75">
      <c r="A42" s="6" t="s">
        <v>43</v>
      </c>
      <c r="B42" s="1" t="s">
        <v>10</v>
      </c>
      <c r="C42" s="2"/>
      <c r="D42" s="2"/>
      <c r="E42" s="2"/>
      <c r="F42" s="2"/>
      <c r="G42" s="2"/>
    </row>
    <row r="43" spans="1:7" ht="12.75">
      <c r="A43" s="6" t="s">
        <v>44</v>
      </c>
      <c r="B43" s="1" t="s">
        <v>10</v>
      </c>
      <c r="C43" s="2">
        <v>1.06</v>
      </c>
      <c r="D43" s="2"/>
      <c r="E43" s="2"/>
      <c r="F43" s="2"/>
      <c r="G43" s="2"/>
    </row>
    <row r="44" spans="1:7" ht="12.75">
      <c r="A44" s="6" t="s">
        <v>45</v>
      </c>
      <c r="B44" s="1" t="s">
        <v>10</v>
      </c>
      <c r="C44" s="2">
        <v>1.09</v>
      </c>
      <c r="D44" s="2"/>
      <c r="E44" s="2"/>
      <c r="F44" s="2"/>
      <c r="G44" s="2"/>
    </row>
    <row r="45" spans="1:7" ht="12.75">
      <c r="A45" s="6" t="s">
        <v>46</v>
      </c>
      <c r="B45" s="1" t="s">
        <v>10</v>
      </c>
      <c r="C45" s="2">
        <v>1.49</v>
      </c>
      <c r="D45" s="2">
        <v>1.99</v>
      </c>
      <c r="E45" s="2"/>
      <c r="F45" s="2"/>
      <c r="G45" s="2"/>
    </row>
    <row r="46" spans="3:7" ht="12.75">
      <c r="C46" s="2"/>
      <c r="D46" s="2"/>
      <c r="E46" s="2"/>
      <c r="F46" s="2"/>
      <c r="G46" s="2"/>
    </row>
    <row r="47" spans="1:7" ht="12.75">
      <c r="A47" s="7" t="s">
        <v>47</v>
      </c>
      <c r="C47" s="2"/>
      <c r="D47" s="2"/>
      <c r="E47" s="2"/>
      <c r="F47" s="2"/>
      <c r="G47" s="2"/>
    </row>
    <row r="48" spans="1:7" ht="12.75">
      <c r="A48" s="6" t="s">
        <v>48</v>
      </c>
      <c r="B48" s="1" t="s">
        <v>2</v>
      </c>
      <c r="C48" s="2">
        <v>0.13</v>
      </c>
      <c r="D48" s="2">
        <v>0.76</v>
      </c>
      <c r="E48" s="2"/>
      <c r="F48" s="2"/>
      <c r="G48" s="2"/>
    </row>
    <row r="49" spans="1:7" ht="12.75">
      <c r="A49" s="6" t="s">
        <v>49</v>
      </c>
      <c r="B49" s="1" t="s">
        <v>2</v>
      </c>
      <c r="C49" s="2">
        <v>0.26</v>
      </c>
      <c r="D49" s="2">
        <v>0.39</v>
      </c>
      <c r="E49" s="2"/>
      <c r="F49" s="2"/>
      <c r="G49" s="2"/>
    </row>
    <row r="50" spans="1:7" ht="12.75">
      <c r="A50" s="6" t="s">
        <v>50</v>
      </c>
      <c r="B50" s="1" t="s">
        <v>2</v>
      </c>
      <c r="C50" s="2">
        <v>0.79</v>
      </c>
      <c r="D50" s="2">
        <v>1.2</v>
      </c>
      <c r="E50" s="2"/>
      <c r="F50" s="2"/>
      <c r="G50" s="2"/>
    </row>
    <row r="51" spans="3:7" ht="12.75">
      <c r="C51" s="2"/>
      <c r="D51" s="2"/>
      <c r="E51" s="2"/>
      <c r="F51" s="2"/>
      <c r="G51" s="2"/>
    </row>
    <row r="52" spans="1:7" ht="12.75">
      <c r="A52" s="7" t="s">
        <v>51</v>
      </c>
      <c r="C52" s="2"/>
      <c r="D52" s="2"/>
      <c r="E52" s="2"/>
      <c r="F52" s="2"/>
      <c r="G52" s="2"/>
    </row>
    <row r="53" spans="1:7" ht="12.75">
      <c r="A53" s="6" t="s">
        <v>52</v>
      </c>
      <c r="B53" s="1" t="s">
        <v>10</v>
      </c>
      <c r="C53" s="2">
        <v>1.85</v>
      </c>
      <c r="D53" s="2"/>
      <c r="E53" s="2"/>
      <c r="F53" s="2"/>
      <c r="G53" s="2"/>
    </row>
    <row r="54" spans="1:7" ht="12.75">
      <c r="A54" s="6" t="s">
        <v>53</v>
      </c>
      <c r="B54" s="1" t="s">
        <v>10</v>
      </c>
      <c r="C54" s="2"/>
      <c r="D54" s="2"/>
      <c r="E54" s="2"/>
      <c r="F54" s="2"/>
      <c r="G54" s="2"/>
    </row>
    <row r="55" spans="3:7" ht="12.75">
      <c r="C55" s="2"/>
      <c r="D55" s="2"/>
      <c r="E55" s="2"/>
      <c r="F55" s="2"/>
      <c r="G55" s="2"/>
    </row>
    <row r="56" spans="1:7" ht="12.75">
      <c r="A56" s="7" t="s">
        <v>54</v>
      </c>
      <c r="C56" s="2"/>
      <c r="D56" s="2"/>
      <c r="E56" s="2"/>
      <c r="F56" s="2"/>
      <c r="G56" s="2"/>
    </row>
    <row r="57" spans="1:7" ht="12.75">
      <c r="A57" s="6" t="s">
        <v>55</v>
      </c>
      <c r="B57" s="1" t="s">
        <v>10</v>
      </c>
      <c r="C57" s="2"/>
      <c r="D57" s="2"/>
      <c r="E57" s="2"/>
      <c r="F57" s="2"/>
      <c r="G57" s="2"/>
    </row>
    <row r="58" spans="1:7" ht="12.75">
      <c r="A58" s="6" t="s">
        <v>56</v>
      </c>
      <c r="B58" s="1" t="s">
        <v>7</v>
      </c>
      <c r="C58" s="2"/>
      <c r="D58" s="2"/>
      <c r="E58" s="2"/>
      <c r="F58" s="2"/>
      <c r="G58" s="2"/>
    </row>
    <row r="59" spans="1:7" ht="12.75">
      <c r="A59" s="6" t="s">
        <v>57</v>
      </c>
      <c r="B59" s="1" t="s">
        <v>7</v>
      </c>
      <c r="C59" s="2">
        <v>0.39</v>
      </c>
      <c r="D59" s="2">
        <v>0.49</v>
      </c>
      <c r="E59" s="2">
        <v>0.55</v>
      </c>
      <c r="F59" s="2">
        <v>0.71</v>
      </c>
      <c r="G59" s="2"/>
    </row>
    <row r="60" spans="3:7" ht="12.75">
      <c r="C60" s="2"/>
      <c r="D60" s="2"/>
      <c r="E60" s="2"/>
      <c r="F60" s="2"/>
      <c r="G60" s="2"/>
    </row>
    <row r="61" spans="1:7" ht="12.75">
      <c r="A61" s="7" t="s">
        <v>58</v>
      </c>
      <c r="C61" s="2"/>
      <c r="D61" s="2"/>
      <c r="E61" s="2"/>
      <c r="F61" s="2"/>
      <c r="G61" s="2"/>
    </row>
    <row r="62" spans="1:7" ht="12.75">
      <c r="A62" s="6" t="s">
        <v>59</v>
      </c>
      <c r="B62" s="1" t="s">
        <v>10</v>
      </c>
      <c r="C62" s="2">
        <v>5.1</v>
      </c>
      <c r="D62" s="2">
        <v>9.18</v>
      </c>
      <c r="E62" s="2"/>
      <c r="F62" s="2"/>
      <c r="G62" s="2"/>
    </row>
    <row r="63" spans="1:7" ht="12.75">
      <c r="A63" s="6" t="s">
        <v>60</v>
      </c>
      <c r="B63" s="1" t="s">
        <v>10</v>
      </c>
      <c r="C63" s="2"/>
      <c r="D63" s="2"/>
      <c r="E63" s="2"/>
      <c r="F63" s="2"/>
      <c r="G63" s="2"/>
    </row>
    <row r="64" spans="1:7" ht="12.75">
      <c r="A64" s="6" t="s">
        <v>61</v>
      </c>
      <c r="B64" s="1" t="s">
        <v>62</v>
      </c>
      <c r="C64" s="2">
        <v>0.39</v>
      </c>
      <c r="D64" s="2">
        <v>1</v>
      </c>
      <c r="E64" s="2"/>
      <c r="F64" s="2"/>
      <c r="G64" s="2"/>
    </row>
    <row r="65" spans="3:7" ht="12.75">
      <c r="C65" s="2"/>
      <c r="D65" s="2"/>
      <c r="E65" s="2"/>
      <c r="F65" s="2"/>
      <c r="G65" s="2"/>
    </row>
    <row r="66" spans="1:7" ht="12.75">
      <c r="A66" s="7" t="s">
        <v>63</v>
      </c>
      <c r="C66" s="2"/>
      <c r="D66" s="2"/>
      <c r="E66" s="2"/>
      <c r="F66" s="2"/>
      <c r="G66" s="2"/>
    </row>
    <row r="67" spans="1:7" ht="12.75">
      <c r="A67" s="6" t="s">
        <v>64</v>
      </c>
      <c r="B67" s="1" t="s">
        <v>10</v>
      </c>
      <c r="C67" s="2">
        <v>3.6</v>
      </c>
      <c r="D67" s="2"/>
      <c r="E67" s="2"/>
      <c r="F67" s="2"/>
      <c r="G67" s="2"/>
    </row>
    <row r="68" spans="1:7" ht="12.75">
      <c r="A68" s="6" t="s">
        <v>65</v>
      </c>
      <c r="B68" s="1" t="s">
        <v>10</v>
      </c>
      <c r="C68" s="2">
        <v>2.79</v>
      </c>
      <c r="D68" s="2"/>
      <c r="E68" s="2"/>
      <c r="F68" s="2"/>
      <c r="G68" s="2"/>
    </row>
    <row r="69" spans="3:7" ht="19.5" customHeight="1">
      <c r="C69" s="2"/>
      <c r="D69" s="2"/>
      <c r="E69" s="2"/>
      <c r="F69" s="2"/>
      <c r="G69" s="2"/>
    </row>
    <row r="70" spans="1:7" ht="12.75">
      <c r="A70" s="7" t="s">
        <v>66</v>
      </c>
      <c r="C70" s="2"/>
      <c r="D70" s="2"/>
      <c r="E70" s="2"/>
      <c r="F70" s="2"/>
      <c r="G70" s="2"/>
    </row>
    <row r="71" spans="1:7" ht="12.75">
      <c r="A71" s="6" t="s">
        <v>67</v>
      </c>
      <c r="B71" s="1" t="s">
        <v>10</v>
      </c>
      <c r="C71" s="2">
        <v>2.39</v>
      </c>
      <c r="D71" s="2"/>
      <c r="E71" s="2"/>
      <c r="F71" s="2"/>
      <c r="G71" s="2"/>
    </row>
    <row r="72" spans="1:7" ht="12.75">
      <c r="A72" s="6" t="s">
        <v>68</v>
      </c>
      <c r="B72" s="1" t="s">
        <v>10</v>
      </c>
      <c r="C72" s="2"/>
      <c r="D72" s="2"/>
      <c r="E72" s="2"/>
      <c r="F72" s="2"/>
      <c r="G72" s="2"/>
    </row>
    <row r="73" spans="1:7" ht="12.75">
      <c r="A73" s="6" t="s">
        <v>69</v>
      </c>
      <c r="B73" s="1" t="s">
        <v>10</v>
      </c>
      <c r="C73" s="2">
        <v>4.38</v>
      </c>
      <c r="D73" s="2"/>
      <c r="E73" s="2"/>
      <c r="F73" s="2"/>
      <c r="G73" s="2"/>
    </row>
    <row r="74" spans="1:7" ht="12.75">
      <c r="A74" s="6" t="s">
        <v>70</v>
      </c>
      <c r="B74" s="1" t="s">
        <v>10</v>
      </c>
      <c r="C74" s="2">
        <v>3.78</v>
      </c>
      <c r="D74" s="2"/>
      <c r="E74" s="2"/>
      <c r="F74" s="2"/>
      <c r="G74" s="2"/>
    </row>
    <row r="75" spans="1:7" ht="12.75">
      <c r="A75" s="6" t="s">
        <v>71</v>
      </c>
      <c r="B75" s="1" t="s">
        <v>10</v>
      </c>
      <c r="C75" s="2">
        <v>3.78</v>
      </c>
      <c r="D75" s="2"/>
      <c r="E75" s="2"/>
      <c r="F75" s="2"/>
      <c r="G75" s="2"/>
    </row>
    <row r="76" spans="1:7" ht="12.75">
      <c r="A76" s="6" t="s">
        <v>72</v>
      </c>
      <c r="B76" s="1" t="s">
        <v>10</v>
      </c>
      <c r="C76" s="2">
        <v>2.63</v>
      </c>
      <c r="D76" s="2">
        <v>3</v>
      </c>
      <c r="E76" s="2"/>
      <c r="F76" s="2"/>
      <c r="G76" s="2"/>
    </row>
    <row r="77" spans="1:7" ht="12.75">
      <c r="A77" s="6" t="s">
        <v>73</v>
      </c>
      <c r="B77" s="1" t="s">
        <v>10</v>
      </c>
      <c r="C77" s="2">
        <v>3.59</v>
      </c>
      <c r="D77" s="2"/>
      <c r="E77" s="2"/>
      <c r="F77" s="2"/>
      <c r="G77" s="2"/>
    </row>
    <row r="78" spans="1:7" ht="12.75">
      <c r="A78" s="6" t="s">
        <v>74</v>
      </c>
      <c r="B78" s="1" t="s">
        <v>10</v>
      </c>
      <c r="C78" s="2">
        <v>6.26</v>
      </c>
      <c r="D78" s="2"/>
      <c r="E78" s="2"/>
      <c r="F78" s="2"/>
      <c r="G78" s="2"/>
    </row>
    <row r="79" spans="1:7" ht="12.75">
      <c r="A79" s="6" t="s">
        <v>75</v>
      </c>
      <c r="B79" s="1" t="s">
        <v>10</v>
      </c>
      <c r="C79" s="2">
        <v>6.57</v>
      </c>
      <c r="D79" s="2"/>
      <c r="E79" s="2"/>
      <c r="F79" s="2"/>
      <c r="G79" s="2"/>
    </row>
    <row r="80" spans="1:7" ht="12.75">
      <c r="A80" s="6" t="s">
        <v>76</v>
      </c>
      <c r="B80" s="1" t="s">
        <v>10</v>
      </c>
      <c r="C80" s="2">
        <v>3.99</v>
      </c>
      <c r="D80" s="2"/>
      <c r="E80" s="2"/>
      <c r="F80" s="2"/>
      <c r="G80" s="2"/>
    </row>
    <row r="81" spans="3:7" ht="12.75">
      <c r="C81" s="2"/>
      <c r="D81" s="2"/>
      <c r="E81" s="2"/>
      <c r="F81" s="2"/>
      <c r="G81" s="2"/>
    </row>
    <row r="82" spans="1:7" ht="12.75">
      <c r="A82" s="5" t="s">
        <v>77</v>
      </c>
      <c r="C82" s="2"/>
      <c r="D82" s="2"/>
      <c r="E82" s="2"/>
      <c r="F82" s="2"/>
      <c r="G82" s="2"/>
    </row>
    <row r="83" spans="1:7" ht="12.75">
      <c r="A83" s="6" t="s">
        <v>78</v>
      </c>
      <c r="B83" s="1" t="s">
        <v>2</v>
      </c>
      <c r="C83" s="2">
        <v>1.469</v>
      </c>
      <c r="D83" s="2"/>
      <c r="E83" s="2"/>
      <c r="F83" s="2"/>
      <c r="G83" s="2"/>
    </row>
    <row r="84" spans="1:7" ht="12.75">
      <c r="A84" s="6" t="s">
        <v>79</v>
      </c>
      <c r="B84" s="1" t="s">
        <v>2</v>
      </c>
      <c r="C84" s="2">
        <v>1.5190000000000001</v>
      </c>
      <c r="D84" s="2"/>
      <c r="E84" s="2"/>
      <c r="F84" s="2"/>
      <c r="G84" s="2"/>
    </row>
    <row r="85" spans="1:7" ht="12.75">
      <c r="A85" s="6" t="s">
        <v>80</v>
      </c>
      <c r="B85" s="1" t="s">
        <v>2</v>
      </c>
      <c r="C85" s="2">
        <v>1.5190000000000001</v>
      </c>
      <c r="D85" s="2"/>
      <c r="E85" s="2"/>
      <c r="F85" s="2"/>
      <c r="G85" s="2"/>
    </row>
    <row r="86" spans="1:7" ht="12.75">
      <c r="A86" s="6" t="s">
        <v>81</v>
      </c>
      <c r="B86" s="1" t="s">
        <v>2</v>
      </c>
      <c r="C86" s="2">
        <v>1.579</v>
      </c>
      <c r="D86" s="2"/>
      <c r="E86" s="2"/>
      <c r="F86" s="2"/>
      <c r="G86" s="2"/>
    </row>
  </sheetData>
  <sheetProtection/>
  <printOptions/>
  <pageMargins left="0.7875" right="0.7875" top="1.025" bottom="1.025" header="0.7875" footer="0.7875"/>
  <pageSetup firstPageNumber="1" useFirstPageNumber="1" horizontalDpi="300" verticalDpi="300" orientation="landscape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86"/>
  <sheetViews>
    <sheetView zoomScalePageLayoutView="0" workbookViewId="0" topLeftCell="A1">
      <selection activeCell="C8" sqref="C8"/>
    </sheetView>
  </sheetViews>
  <sheetFormatPr defaultColWidth="11.57421875" defaultRowHeight="12.75"/>
  <cols>
    <col min="1" max="1" width="41.421875" style="6" customWidth="1"/>
    <col min="2" max="2" width="8.00390625" style="6" customWidth="1"/>
    <col min="3" max="16384" width="11.57421875" style="6" customWidth="1"/>
  </cols>
  <sheetData>
    <row r="1" spans="1:12" ht="12.75">
      <c r="A1" s="5" t="s">
        <v>0</v>
      </c>
      <c r="C1" s="2"/>
      <c r="D1" s="2"/>
      <c r="E1" s="2"/>
      <c r="F1" s="2"/>
      <c r="G1" s="2"/>
      <c r="I1" s="8" t="s">
        <v>82</v>
      </c>
      <c r="J1" s="8" t="s">
        <v>83</v>
      </c>
      <c r="K1" s="8" t="s">
        <v>84</v>
      </c>
      <c r="L1" s="9" t="s">
        <v>85</v>
      </c>
    </row>
    <row r="2" spans="1:7" ht="12.75">
      <c r="A2" s="6" t="s">
        <v>1</v>
      </c>
      <c r="B2" s="1" t="s">
        <v>2</v>
      </c>
      <c r="C2" s="2">
        <f>IF(Евро!C2="","",Евро!C2*1.95583)</f>
        <v>2.9141867</v>
      </c>
      <c r="D2" s="2">
        <f>IF(Евро!D2="","",Евро!D2*1.95583)</f>
      </c>
      <c r="E2" s="2">
        <f>IF(Евро!E2="","",Евро!E2*1.95583)</f>
      </c>
      <c r="F2" s="2">
        <f>IF(Евро!F2="","",Евро!F2*1.95583)</f>
      </c>
      <c r="G2" s="2">
        <f>IF(Евро!G2="","",Евро!G2*1.95583)</f>
      </c>
    </row>
    <row r="3" spans="1:7" ht="12.75">
      <c r="A3" s="6" t="s">
        <v>3</v>
      </c>
      <c r="B3" s="1" t="s">
        <v>2</v>
      </c>
      <c r="C3" s="2">
        <f>IF(Евро!C3="","",Евро!C3*1.95583)</f>
        <v>1.9362717000000003</v>
      </c>
      <c r="D3" s="2">
        <f>IF(Евро!D3="","",Евро!D3*1.95583)</f>
      </c>
      <c r="E3" s="2">
        <f>IF(Евро!E3="","",Евро!E3*1.95583)</f>
      </c>
      <c r="F3" s="2">
        <f>IF(Евро!F3="","",Евро!F3*1.95583)</f>
      </c>
      <c r="G3" s="2">
        <f>IF(Евро!G3="","",Евро!G3*1.95583)</f>
      </c>
    </row>
    <row r="4" spans="1:7" ht="12.75">
      <c r="A4" s="6" t="s">
        <v>4</v>
      </c>
      <c r="B4" s="1" t="s">
        <v>5</v>
      </c>
      <c r="C4" s="2">
        <f>IF(Евро!C4="","",Евро!C4*1.95583)</f>
        <v>1.4668725</v>
      </c>
      <c r="D4" s="2">
        <f>IF(Евро!D4="","",Евро!D4*1.95583)</f>
        <v>2.3469960000000003</v>
      </c>
      <c r="E4" s="2">
        <f>IF(Евро!E4="","",Евро!E4*1.95583)</f>
        <v>3.6965187</v>
      </c>
      <c r="F4" s="2"/>
      <c r="G4" s="2">
        <f>IF(Евро!G4="","",Евро!G4*1.95583)</f>
      </c>
    </row>
    <row r="5" spans="1:7" ht="12.75">
      <c r="A5" s="6" t="s">
        <v>6</v>
      </c>
      <c r="B5" s="1" t="s">
        <v>7</v>
      </c>
      <c r="C5" s="2">
        <f>IF(Евро!C5="","",Евро!C5*1.95583)</f>
      </c>
      <c r="D5" s="2">
        <f>IF(Евро!D5="","",Евро!D5*1.95583)</f>
      </c>
      <c r="E5" s="2">
        <f>IF(Евро!E5="","",Евро!E5*1.95583)</f>
      </c>
      <c r="F5" s="2">
        <f>IF(Евро!F5="","",Евро!F5*1.95583)</f>
      </c>
      <c r="G5" s="2">
        <f>IF(Евро!G5="","",Евро!G5*1.95583)</f>
      </c>
    </row>
    <row r="6" spans="3:7" ht="12.75">
      <c r="C6" s="2">
        <f>IF(Евро!C6="","",Евро!C6*1.95583)</f>
      </c>
      <c r="D6" s="2">
        <f>IF(Евро!D6="","",Евро!D6*1.95583)</f>
      </c>
      <c r="E6" s="2">
        <f>IF(Евро!E6="","",Евро!E6*1.95583)</f>
      </c>
      <c r="F6" s="2">
        <f>IF(Евро!F6="","",Евро!F6*1.95583)</f>
      </c>
      <c r="G6" s="2">
        <f>IF(Евро!G6="","",Евро!G6*1.95583)</f>
      </c>
    </row>
    <row r="7" spans="1:7" ht="12.75">
      <c r="A7" s="5" t="s">
        <v>8</v>
      </c>
      <c r="C7" s="2">
        <f>IF(Евро!C7="","",Евро!C7*1.95583)</f>
      </c>
      <c r="D7" s="2">
        <f>IF(Евро!D7="","",Евро!D7*1.95583)</f>
      </c>
      <c r="E7" s="2">
        <f>IF(Евро!E7="","",Евро!E7*1.95583)</f>
      </c>
      <c r="F7" s="2">
        <f>IF(Евро!F7="","",Евро!F7*1.95583)</f>
      </c>
      <c r="G7" s="2">
        <f>IF(Евро!G7="","",Евро!G7*1.95583)</f>
      </c>
    </row>
    <row r="8" spans="1:7" ht="12.75">
      <c r="A8" s="6" t="s">
        <v>9</v>
      </c>
      <c r="B8" s="1" t="s">
        <v>10</v>
      </c>
      <c r="C8" s="2">
        <f>IF(Евро!C9="","",Евро!C9*1.95583)</f>
        <v>1.9558300000000002</v>
      </c>
      <c r="D8" s="2">
        <f>IF(Евро!D9="","",Евро!D9*1.95583)</f>
        <v>2.933745</v>
      </c>
      <c r="E8" s="2">
        <f>IF(Евро!E9="","",Евро!E9*1.95583)</f>
      </c>
      <c r="F8" s="2">
        <f>IF(Евро!F8="","",Евро!F8*1.95583)</f>
      </c>
      <c r="G8" s="2">
        <f>IF(Евро!G8="","",Евро!G8*1.95583)</f>
      </c>
    </row>
    <row r="9" spans="1:7" ht="12.75">
      <c r="A9" s="6" t="s">
        <v>11</v>
      </c>
      <c r="B9" s="1" t="s">
        <v>10</v>
      </c>
      <c r="C9" s="2">
        <f>IF(Евро!C10="","",Евро!C10*1.95583)</f>
      </c>
      <c r="D9" s="2">
        <f>IF(Евро!D10="","",Евро!D10*1.95583)</f>
      </c>
      <c r="E9" s="2">
        <f>IF(Евро!E10="","",Евро!E10*1.95583)</f>
      </c>
      <c r="F9" s="2">
        <f>IF(Евро!F9="","",Евро!F9*1.95583)</f>
      </c>
      <c r="G9" s="2">
        <f>IF(Евро!G9="","",Евро!G9*1.95583)</f>
      </c>
    </row>
    <row r="10" spans="1:7" ht="12.75">
      <c r="A10" s="6" t="s">
        <v>12</v>
      </c>
      <c r="B10" s="1" t="s">
        <v>10</v>
      </c>
      <c r="C10" s="2">
        <f>IF(Евро!C10="","",Евро!C10*1.95583)</f>
      </c>
      <c r="D10" s="2">
        <f>IF(Евро!D10="","",Евро!D10*1.95583)</f>
      </c>
      <c r="E10" s="2">
        <f>IF(Евро!E10="","",Евро!E10*1.95583)</f>
      </c>
      <c r="F10" s="2">
        <f>IF(Евро!F10="","",Евро!F10*1.95583)</f>
      </c>
      <c r="G10" s="2">
        <f>IF(Евро!G10="","",Евро!G10*1.95583)</f>
      </c>
    </row>
    <row r="11" spans="3:7" ht="12.75">
      <c r="C11" s="2">
        <f>IF(Евро!C11="","",Евро!C11*1.95583)</f>
      </c>
      <c r="D11" s="2">
        <f>IF(Евро!D11="","",Евро!D11*1.95583)</f>
      </c>
      <c r="E11" s="2">
        <f>IF(Евро!E11="","",Евро!E11*1.95583)</f>
      </c>
      <c r="F11" s="2">
        <f>IF(Евро!F11="","",Евро!F11*1.95583)</f>
      </c>
      <c r="G11" s="2">
        <f>IF(Евро!G11="","",Евро!G11*1.95583)</f>
      </c>
    </row>
    <row r="12" spans="1:7" ht="12.75">
      <c r="A12" s="5" t="s">
        <v>13</v>
      </c>
      <c r="B12" s="1" t="s">
        <v>14</v>
      </c>
      <c r="C12" s="2">
        <f>IF(Евро!C12="","",Евро!C12*1.95583)</f>
        <v>1.8580385000000001</v>
      </c>
      <c r="D12" s="2">
        <f>IF(Евро!D12="","",Евро!D12*1.95583)</f>
        <v>2.8946284</v>
      </c>
      <c r="E12" s="3">
        <f>IF(Евро!E12="","",Евро!E12*1.95583)</f>
        <v>4.478850700000001</v>
      </c>
      <c r="F12" s="2">
        <f>IF(Евро!F12="","",Евро!F12*1.95583)</f>
      </c>
      <c r="G12" s="2">
        <f>IF(Евро!G12="","",Евро!G12*1.95583)</f>
      </c>
    </row>
    <row r="13" spans="3:7" ht="12.75">
      <c r="C13" s="2">
        <f>IF(Евро!C13="","",Евро!C13*1.95583)</f>
      </c>
      <c r="D13" s="2">
        <f>IF(Евро!D13="","",Евро!D13*1.95583)</f>
      </c>
      <c r="E13" s="2">
        <f>IF(Евро!E13="","",Евро!E13*1.95583)</f>
      </c>
      <c r="F13" s="2">
        <f>IF(Евро!F13="","",Евро!F13*1.95583)</f>
      </c>
      <c r="G13" s="2">
        <f>IF(Евро!G13="","",Евро!G13*1.95583)</f>
      </c>
    </row>
    <row r="14" spans="1:7" ht="12.75">
      <c r="A14" s="5" t="s">
        <v>15</v>
      </c>
      <c r="C14" s="2">
        <f>IF(Евро!C14="","",Евро!C14*1.95583)</f>
      </c>
      <c r="D14" s="2">
        <f>IF(Евро!D14="","",Евро!D14*1.95583)</f>
      </c>
      <c r="E14" s="2">
        <f>IF(Евро!E14="","",Евро!E14*1.95583)</f>
      </c>
      <c r="F14" s="2">
        <f>IF(Евро!F14="","",Евро!F14*1.95583)</f>
      </c>
      <c r="G14" s="2">
        <f>IF(Евро!G14="","",Евро!G14*1.95583)</f>
      </c>
    </row>
    <row r="15" spans="1:7" ht="12.75">
      <c r="A15" s="1" t="s">
        <v>16</v>
      </c>
      <c r="B15" s="1" t="s">
        <v>10</v>
      </c>
      <c r="C15" s="2">
        <f>IF(Евро!C15="","",Евро!C15*1.95583)</f>
        <v>15.548848500000002</v>
      </c>
      <c r="D15" s="2">
        <f>IF(Евро!D15="","",Евро!D15*1.95583)</f>
      </c>
      <c r="E15" s="2">
        <f>IF(Евро!E15="","",Евро!E15*1.95583)</f>
      </c>
      <c r="F15" s="2">
        <f>IF(Евро!F15="","",Евро!F15*1.95583)</f>
      </c>
      <c r="G15" s="2">
        <f>IF(Евро!G15="","",Евро!G15*1.95583)</f>
      </c>
    </row>
    <row r="16" spans="1:7" ht="12.75">
      <c r="A16" s="6" t="s">
        <v>17</v>
      </c>
      <c r="B16" s="1" t="s">
        <v>10</v>
      </c>
      <c r="C16" s="2">
        <f>IF(Евро!C16="","",Евро!C16*1.95583)</f>
        <v>10.698390100000001</v>
      </c>
      <c r="D16" s="2">
        <f>IF(Евро!D16="","",Евро!D16*1.95583)</f>
        <v>12.615103500000002</v>
      </c>
      <c r="E16" s="2">
        <f>IF(Евро!E16="","",Евро!E16*1.95583)</f>
        <v>12.693336700000001</v>
      </c>
      <c r="F16" s="2">
        <f>IF(Евро!F16="","",Евро!F16*1.95583)</f>
        <v>23.3721685</v>
      </c>
      <c r="G16" s="2">
        <f>IF(Евро!G16="","",Евро!G16*1.95583)</f>
        <v>27.166478700000003</v>
      </c>
    </row>
    <row r="17" spans="1:7" ht="12.75">
      <c r="A17" s="6" t="s">
        <v>18</v>
      </c>
      <c r="B17" s="1" t="s">
        <v>2</v>
      </c>
      <c r="C17" s="2">
        <f>IF(Евро!C17="","",Евро!C17*1.95583)</f>
        <v>1.2908478</v>
      </c>
      <c r="D17" s="2">
        <f>IF(Евро!D17="","",Евро!D17*1.95583)</f>
      </c>
      <c r="E17" s="2">
        <f>IF(Евро!E17="","",Евро!E17*1.95583)</f>
      </c>
      <c r="F17" s="2">
        <f>IF(Евро!F17="","",Евро!F17*1.95583)</f>
      </c>
      <c r="G17" s="2">
        <f>IF(Евро!G17="","",Евро!G17*1.95583)</f>
      </c>
    </row>
    <row r="18" spans="1:7" ht="12.75">
      <c r="A18" s="6" t="s">
        <v>19</v>
      </c>
      <c r="B18" s="1" t="s">
        <v>2</v>
      </c>
      <c r="C18" s="2">
        <f>IF(Евро!C18="","",Евро!C18*1.95583)</f>
        <v>1.4277559000000002</v>
      </c>
      <c r="D18" s="2">
        <f>IF(Евро!D18="","",Евро!D18*1.95583)</f>
      </c>
      <c r="E18" s="2">
        <f>IF(Евро!E18="","",Евро!E18*1.95583)</f>
      </c>
      <c r="F18" s="2">
        <f>IF(Евро!F18="","",Евро!F18*1.95583)</f>
      </c>
      <c r="G18" s="2">
        <f>IF(Евро!G18="","",Евро!G18*1.95583)</f>
      </c>
    </row>
    <row r="19" spans="1:7" ht="12.75">
      <c r="A19" s="6" t="s">
        <v>20</v>
      </c>
      <c r="B19" s="1" t="s">
        <v>10</v>
      </c>
      <c r="C19" s="2">
        <f>IF(Евро!C19="","",Евро!C19*1.95583)</f>
        <v>1.9167134000000001</v>
      </c>
      <c r="D19" s="2">
        <f>IF(Евро!D19="","",Евро!D19*1.95583)</f>
      </c>
      <c r="E19" s="2">
        <f>IF(Евро!E19="","",Евро!E19*1.95583)</f>
      </c>
      <c r="F19" s="2">
        <f>IF(Евро!F19="","",Евро!F19*1.95583)</f>
      </c>
      <c r="G19" s="2">
        <f>IF(Евро!G19="","",Евро!G19*1.95583)</f>
      </c>
    </row>
    <row r="20" spans="3:7" ht="12.75">
      <c r="C20" s="2">
        <f>IF(Евро!C20="","",Евро!C20*1.95583)</f>
      </c>
      <c r="D20" s="2">
        <f>IF(Евро!D20="","",Евро!D20*1.95583)</f>
      </c>
      <c r="E20" s="2">
        <f>IF(Евро!E20="","",Евро!E20*1.95583)</f>
      </c>
      <c r="F20" s="2">
        <f>IF(Евро!F20="","",Евро!F20*1.95583)</f>
      </c>
      <c r="G20" s="2">
        <f>IF(Евро!G20="","",Евро!G20*1.95583)</f>
      </c>
    </row>
    <row r="21" spans="1:7" ht="12.75">
      <c r="A21" s="7" t="s">
        <v>21</v>
      </c>
      <c r="C21" s="2">
        <f>IF(Евро!C21="","",Евро!C21*1.95583)</f>
      </c>
      <c r="D21" s="2">
        <f>IF(Евро!D21="","",Евро!D21*1.95583)</f>
      </c>
      <c r="E21" s="2">
        <f>IF(Евро!E21="","",Евро!E21*1.95583)</f>
      </c>
      <c r="F21" s="2">
        <f>IF(Евро!F21="","",Евро!F21*1.95583)</f>
      </c>
      <c r="G21" s="2">
        <f>IF(Евро!G21="","",Евро!G21*1.95583)</f>
      </c>
    </row>
    <row r="22" spans="1:7" ht="12.75">
      <c r="A22" s="6" t="s">
        <v>22</v>
      </c>
      <c r="B22" s="1" t="s">
        <v>10</v>
      </c>
      <c r="C22" s="2">
        <f>IF(Евро!C22="","",Евро!C22*1.95583)</f>
        <v>3.3053527000000003</v>
      </c>
      <c r="D22" s="2">
        <f>IF(Евро!D22="","",Евро!D22*1.95583)</f>
        <v>3.6965187</v>
      </c>
      <c r="E22" s="2">
        <f>IF(Евро!E22="","",Евро!E22*1.95583)</f>
        <v>3.8921017000000004</v>
      </c>
      <c r="F22" s="2">
        <f>IF(Евро!F22="","",Евро!F22*1.95583)</f>
      </c>
      <c r="G22" s="2">
        <f>IF(Евро!G22="","",Евро!G22*1.95583)</f>
      </c>
    </row>
    <row r="23" spans="1:7" ht="12.75">
      <c r="A23" s="6" t="s">
        <v>23</v>
      </c>
      <c r="B23" s="1" t="s">
        <v>10</v>
      </c>
      <c r="C23" s="2">
        <f>IF(Евро!C23="","",Евро!C23*1.95583)</f>
        <v>1.0757065000000001</v>
      </c>
      <c r="D23" s="2">
        <f>IF(Евро!D23="","",Евро!D23*1.95583)</f>
      </c>
      <c r="E23" s="2">
        <f>IF(Евро!E23="","",Евро!E23*1.95583)</f>
      </c>
      <c r="F23" s="2">
        <f>IF(Евро!F23="","",Евро!F23*1.95583)</f>
      </c>
      <c r="G23" s="2">
        <f>IF(Евро!G23="","",Евро!G23*1.95583)</f>
      </c>
    </row>
    <row r="24" spans="1:7" ht="12.75">
      <c r="A24" s="6" t="s">
        <v>25</v>
      </c>
      <c r="B24" s="1" t="s">
        <v>10</v>
      </c>
      <c r="C24" s="2">
        <f>IF(Евро!C24="","",Евро!C24*1.95583)</f>
        <v>0.7823320000000001</v>
      </c>
      <c r="D24" s="2">
        <f>IF(Евро!D24="","",Евро!D24*1.95583)</f>
        <v>1.5451057000000001</v>
      </c>
      <c r="E24" s="2">
        <f>IF(Евро!E24="","",Евро!E24*1.95583)</f>
        <v>1.9558300000000002</v>
      </c>
      <c r="F24" s="3">
        <f>IF(Евро!F24="","",Евро!F24*1.95583)</f>
        <v>2.8555118000000004</v>
      </c>
      <c r="G24" s="3">
        <f>IF(Евро!G24="","",Евро!G24*1.95583)</f>
        <v>3.8921017000000004</v>
      </c>
    </row>
    <row r="25" spans="1:7" ht="12.75">
      <c r="A25" s="6" t="s">
        <v>26</v>
      </c>
      <c r="B25" s="1" t="s">
        <v>10</v>
      </c>
      <c r="C25" s="2">
        <f>IF(Евро!C25="","",Евро!C25*1.95583)</f>
        <v>0.8018903000000001</v>
      </c>
      <c r="D25" s="2">
        <f>IF(Евро!D25="","",Евро!D25*1.95583)</f>
        <v>1.3495227</v>
      </c>
      <c r="E25" s="2">
        <f>IF(Евро!E25="","",Евро!E25*1.95583)</f>
        <v>1.7406887000000002</v>
      </c>
      <c r="F25" s="3">
        <f>IF(Евро!F25="","",Евро!F25*1.95583)</f>
        <v>3.1097697000000006</v>
      </c>
      <c r="G25" s="2">
        <f>IF(Евро!G25="","",Евро!G25*1.95583)</f>
      </c>
    </row>
    <row r="26" spans="1:7" ht="12.75">
      <c r="A26" s="6" t="s">
        <v>27</v>
      </c>
      <c r="B26" s="1" t="s">
        <v>10</v>
      </c>
      <c r="C26" s="2">
        <f>IF(Евро!C26="","",Евро!C26*1.95583)</f>
        <v>2.9141867</v>
      </c>
      <c r="D26" s="2">
        <f>IF(Евро!D26="","",Евро!D26*1.95583)</f>
      </c>
      <c r="E26" s="2">
        <f>IF(Евро!E26="","",Евро!E26*1.95583)</f>
      </c>
      <c r="F26" s="2">
        <f>IF(Евро!F26="","",Евро!F26*1.95583)</f>
      </c>
      <c r="G26" s="2">
        <f>IF(Евро!G26="","",Евро!G26*1.95583)</f>
      </c>
    </row>
    <row r="27" spans="1:7" ht="12.75">
      <c r="A27" s="6" t="s">
        <v>28</v>
      </c>
      <c r="B27" s="1" t="s">
        <v>10</v>
      </c>
      <c r="C27" s="2">
        <f>IF(Евро!C27="","",Евро!C27*1.95583)</f>
      </c>
      <c r="D27" s="2">
        <f>IF(Евро!D27="","",Евро!D27*1.95583)</f>
      </c>
      <c r="E27" s="2">
        <f>IF(Евро!E27="","",Евро!E27*1.95583)</f>
      </c>
      <c r="F27" s="2">
        <f>IF(Евро!F27="","",Евро!F27*1.95583)</f>
      </c>
      <c r="G27" s="2">
        <f>IF(Евро!G27="","",Евро!G27*1.95583)</f>
      </c>
    </row>
    <row r="28" spans="1:7" ht="12.75">
      <c r="A28" s="6" t="s">
        <v>29</v>
      </c>
      <c r="B28" s="1" t="s">
        <v>7</v>
      </c>
      <c r="C28" s="2">
        <f>IF(Евро!C28="","",Евро!C28*1.95583)</f>
        <v>0.3129328</v>
      </c>
      <c r="D28" s="2">
        <f>IF(Евро!D28="","",Евро!D28*1.95583)</f>
      </c>
      <c r="E28" s="2">
        <f>IF(Евро!E28="","",Евро!E28*1.95583)</f>
      </c>
      <c r="F28" s="2">
        <f>IF(Евро!F28="","",Евро!F28*1.95583)</f>
      </c>
      <c r="G28" s="2">
        <f>IF(Евро!G28="","",Евро!G28*1.95583)</f>
      </c>
    </row>
    <row r="29" spans="1:7" ht="12.75">
      <c r="A29" s="6" t="s">
        <v>30</v>
      </c>
      <c r="B29" s="1" t="s">
        <v>7</v>
      </c>
      <c r="C29" s="2">
        <f>IF(Евро!C29="","",Евро!C29*1.95583)</f>
        <v>0.48895750000000004</v>
      </c>
      <c r="D29" s="2">
        <f>IF(Евро!D29="","",Евро!D29*1.95583)</f>
      </c>
      <c r="E29" s="2">
        <f>IF(Евро!E29="","",Евро!E29*1.95583)</f>
      </c>
      <c r="F29" s="2">
        <f>IF(Евро!F29="","",Евро!F29*1.95583)</f>
      </c>
      <c r="G29" s="2">
        <f>IF(Евро!G29="","",Евро!G29*1.95583)</f>
      </c>
    </row>
    <row r="30" spans="1:7" ht="12.75">
      <c r="A30" s="6" t="s">
        <v>31</v>
      </c>
      <c r="B30" s="1" t="s">
        <v>7</v>
      </c>
      <c r="C30" s="2">
        <f>IF(Евро!C30="","",Евро!C30*1.95583)</f>
        <v>0.29337450000000004</v>
      </c>
      <c r="D30" s="2">
        <f>IF(Евро!D30="","",Евро!D30*1.95583)</f>
      </c>
      <c r="E30" s="2">
        <f>IF(Евро!E30="","",Евро!E30*1.95583)</f>
      </c>
      <c r="F30" s="2">
        <f>IF(Евро!F30="","",Евро!F30*1.95583)</f>
      </c>
      <c r="G30" s="2">
        <f>IF(Евро!G30="","",Евро!G30*1.95583)</f>
      </c>
    </row>
    <row r="31" spans="1:7" ht="12.75">
      <c r="A31" s="6" t="s">
        <v>32</v>
      </c>
      <c r="B31" s="1" t="s">
        <v>10</v>
      </c>
      <c r="C31" s="2">
        <f>IF(Евро!C31="","",Евро!C31*1.95583)</f>
        <v>1.9362717000000003</v>
      </c>
      <c r="D31" s="2">
        <f>IF(Евро!D31="","",Евро!D31*1.95583)</f>
      </c>
      <c r="E31" s="2">
        <f>IF(Евро!E31="","",Евро!E31*1.95583)</f>
      </c>
      <c r="F31" s="2">
        <f>IF(Евро!F31="","",Евро!F31*1.95583)</f>
      </c>
      <c r="G31" s="2">
        <f>IF(Евро!G31="","",Евро!G31*1.95583)</f>
      </c>
    </row>
    <row r="32" spans="1:7" ht="12.75">
      <c r="A32" s="6" t="s">
        <v>33</v>
      </c>
      <c r="B32" s="1" t="s">
        <v>34</v>
      </c>
      <c r="C32" s="2">
        <f>IF(Евро!C32="","",Евро!C32*1.95583)</f>
        <v>0.7627737000000001</v>
      </c>
      <c r="D32" s="2">
        <f>IF(Евро!D32="","",Евро!D32*1.95583)</f>
      </c>
      <c r="E32" s="2">
        <f>IF(Евро!E32="","",Евро!E32*1.95583)</f>
      </c>
      <c r="F32" s="2">
        <f>IF(Евро!F32="","",Евро!F32*1.95583)</f>
      </c>
      <c r="G32" s="2">
        <f>IF(Евро!G32="","",Евро!G32*1.95583)</f>
      </c>
    </row>
    <row r="33" spans="1:7" ht="12.75">
      <c r="A33" s="6" t="s">
        <v>35</v>
      </c>
      <c r="B33" s="1" t="s">
        <v>34</v>
      </c>
      <c r="C33" s="2">
        <f>IF(Евро!C33="","",Евро!C33*1.95583)</f>
        <v>0.7627737000000001</v>
      </c>
      <c r="D33" s="2">
        <f>IF(Евро!D33="","",Евро!D33*1.95583)</f>
      </c>
      <c r="E33" s="2">
        <f>IF(Евро!E33="","",Евро!E33*1.95583)</f>
      </c>
      <c r="F33" s="2">
        <f>IF(Евро!F33="","",Евро!F33*1.95583)</f>
      </c>
      <c r="G33" s="2">
        <f>IF(Евро!G33="","",Евро!G33*1.95583)</f>
      </c>
    </row>
    <row r="34" spans="1:7" ht="12.75">
      <c r="A34" s="6" t="s">
        <v>36</v>
      </c>
      <c r="B34" s="1" t="s">
        <v>7</v>
      </c>
      <c r="C34" s="2">
        <f>IF(Евро!C34="","",Евро!C34*1.95583)</f>
        <v>0.9583567000000001</v>
      </c>
      <c r="D34" s="2">
        <f>IF(Евро!D34="","",Евро!D34*1.95583)</f>
      </c>
      <c r="E34" s="2">
        <f>IF(Евро!E34="","",Евро!E34*1.95583)</f>
      </c>
      <c r="F34" s="2">
        <f>IF(Евро!F34="","",Евро!F34*1.95583)</f>
      </c>
      <c r="G34" s="2">
        <f>IF(Евро!G34="","",Евро!G34*1.95583)</f>
      </c>
    </row>
    <row r="35" spans="3:7" ht="12.75">
      <c r="C35" s="2">
        <f>IF(Евро!C35="","",Евро!C35*1.95583)</f>
      </c>
      <c r="D35" s="2">
        <f>IF(Евро!D35="","",Евро!D35*1.95583)</f>
      </c>
      <c r="E35" s="2">
        <f>IF(Евро!E35="","",Евро!E35*1.95583)</f>
      </c>
      <c r="F35" s="2">
        <f>IF(Евро!F35="","",Евро!F35*1.95583)</f>
      </c>
      <c r="G35" s="2">
        <f>IF(Евро!G35="","",Евро!G35*1.95583)</f>
      </c>
    </row>
    <row r="36" spans="1:7" ht="12.75">
      <c r="A36" s="7" t="s">
        <v>37</v>
      </c>
      <c r="C36" s="2">
        <f>IF(Евро!C36="","",Евро!C36*1.95583)</f>
      </c>
      <c r="D36" s="2">
        <f>IF(Евро!D36="","",Евро!D36*1.95583)</f>
      </c>
      <c r="E36" s="2">
        <f>IF(Евро!E36="","",Евро!E36*1.95583)</f>
      </c>
      <c r="F36" s="2">
        <f>IF(Евро!F36="","",Евро!F36*1.95583)</f>
      </c>
      <c r="G36" s="2">
        <f>IF(Евро!G36="","",Евро!G36*1.95583)</f>
      </c>
    </row>
    <row r="37" spans="1:7" ht="12.75">
      <c r="A37" s="6" t="s">
        <v>38</v>
      </c>
      <c r="B37" s="1" t="s">
        <v>10</v>
      </c>
      <c r="C37" s="2">
        <f>IF(Евро!C37="","",Евро!C37*1.95583)</f>
        <v>1.1539397</v>
      </c>
      <c r="D37" s="2">
        <f>IF(Евро!D37="","",Евро!D37*1.95583)</f>
        <v>1.5451057000000001</v>
      </c>
      <c r="E37" s="2">
        <f>IF(Евро!E37="","",Евро!E37*1.95583)</f>
        <v>3.6965187</v>
      </c>
      <c r="F37" s="3">
        <f>IF(Евро!F37="","",Евро!F37*1.95583)</f>
        <v>5.847931700000001</v>
      </c>
      <c r="G37" s="2">
        <f>IF(Евро!G37="","",Евро!G37*1.95583)</f>
      </c>
    </row>
    <row r="38" spans="1:7" ht="12.75">
      <c r="A38" s="6" t="s">
        <v>39</v>
      </c>
      <c r="B38" s="1" t="s">
        <v>10</v>
      </c>
      <c r="C38" s="2">
        <f>IF(Евро!C38="","",Евро!C38*1.95583)</f>
        <v>3.8921017000000004</v>
      </c>
      <c r="D38" s="2">
        <f>IF(Евро!D38="","",Евро!D38*1.95583)</f>
      </c>
      <c r="E38" s="2">
        <f>IF(Евро!E38="","",Евро!E38*1.95583)</f>
      </c>
      <c r="F38" s="2">
        <f>IF(Евро!F38="","",Евро!F38*1.95583)</f>
      </c>
      <c r="G38" s="2">
        <f>IF(Евро!G38="","",Евро!G38*1.95583)</f>
      </c>
    </row>
    <row r="39" spans="1:7" ht="12.75">
      <c r="A39" s="6" t="s">
        <v>40</v>
      </c>
      <c r="B39" s="1" t="s">
        <v>10</v>
      </c>
      <c r="C39" s="2">
        <f>IF(Евро!C39="","",Евро!C39*1.95583)</f>
        <v>5.847931700000001</v>
      </c>
      <c r="D39" s="2">
        <f>IF(Евро!D39="","",Евро!D39*1.95583)</f>
        <v>8.3513941</v>
      </c>
      <c r="E39" s="2">
        <f>IF(Евро!E39="","",Евро!E39*1.95583)</f>
      </c>
      <c r="F39" s="2">
        <f>IF(Евро!F39="","",Евро!F39*1.95583)</f>
      </c>
      <c r="G39" s="2">
        <f>IF(Евро!G39="","",Евро!G39*1.95583)</f>
      </c>
    </row>
    <row r="40" spans="1:7" ht="12.75">
      <c r="A40" s="6" t="s">
        <v>41</v>
      </c>
      <c r="B40" s="1" t="s">
        <v>10</v>
      </c>
      <c r="C40" s="2">
        <f>IF(Евро!C40="","",Евро!C40*1.95583)</f>
        <v>5.2611827</v>
      </c>
      <c r="D40" s="2">
        <f>IF(Евро!D40="","",Евро!D40*1.95583)</f>
      </c>
      <c r="E40" s="2">
        <f>IF(Евро!E40="","",Евро!E40*1.95583)</f>
      </c>
      <c r="F40" s="2">
        <f>IF(Евро!F40="","",Евро!F40*1.95583)</f>
      </c>
      <c r="G40" s="2">
        <f>IF(Евро!G40="","",Евро!G40*1.95583)</f>
      </c>
    </row>
    <row r="41" spans="1:7" ht="12.75">
      <c r="A41" s="6" t="s">
        <v>42</v>
      </c>
      <c r="B41" s="1" t="s">
        <v>10</v>
      </c>
      <c r="C41" s="2">
        <f>IF(Евро!C41="","",Евро!C41*1.95583)</f>
        <v>11.73498</v>
      </c>
      <c r="D41" s="2">
        <f>IF(Евро!D41="","",Евро!D41*1.95583)</f>
      </c>
      <c r="E41" s="2">
        <f>IF(Евро!E41="","",Евро!E41*1.95583)</f>
      </c>
      <c r="F41" s="2">
        <f>IF(Евро!F41="","",Евро!F41*1.95583)</f>
      </c>
      <c r="G41" s="2">
        <f>IF(Евро!G41="","",Евро!G41*1.95583)</f>
      </c>
    </row>
    <row r="42" spans="1:7" ht="12.75">
      <c r="A42" s="6" t="s">
        <v>43</v>
      </c>
      <c r="B42" s="1" t="s">
        <v>10</v>
      </c>
      <c r="C42" s="2">
        <f>IF(Евро!C42="","",Евро!C42*1.95583)</f>
      </c>
      <c r="D42" s="2">
        <f>IF(Евро!D42="","",Евро!D42*1.95583)</f>
      </c>
      <c r="E42" s="2">
        <f>IF(Евро!E42="","",Евро!E42*1.95583)</f>
      </c>
      <c r="F42" s="2">
        <f>IF(Евро!F42="","",Евро!F42*1.95583)</f>
      </c>
      <c r="G42" s="2">
        <f>IF(Евро!G42="","",Евро!G42*1.95583)</f>
      </c>
    </row>
    <row r="43" spans="1:7" ht="12.75">
      <c r="A43" s="6" t="s">
        <v>44</v>
      </c>
      <c r="B43" s="1" t="s">
        <v>10</v>
      </c>
      <c r="C43" s="2">
        <f>IF(Евро!C43="","",Евро!C43*1.95583)</f>
        <v>2.0731798</v>
      </c>
      <c r="D43" s="2">
        <f>IF(Евро!D43="","",Евро!D43*1.95583)</f>
      </c>
      <c r="E43" s="2">
        <f>IF(Евро!E43="","",Евро!E43*1.95583)</f>
      </c>
      <c r="F43" s="2">
        <f>IF(Евро!F43="","",Евро!F43*1.95583)</f>
      </c>
      <c r="G43" s="2">
        <f>IF(Евро!G43="","",Евро!G43*1.95583)</f>
      </c>
    </row>
    <row r="44" spans="1:7" ht="12.75">
      <c r="A44" s="6" t="s">
        <v>45</v>
      </c>
      <c r="B44" s="1" t="s">
        <v>10</v>
      </c>
      <c r="C44" s="2">
        <f>IF(Евро!C44="","",Евро!C44*1.95583)</f>
        <v>2.1318547000000003</v>
      </c>
      <c r="D44" s="2">
        <f>IF(Евро!D44="","",Евро!D44*1.95583)</f>
      </c>
      <c r="E44" s="2">
        <f>IF(Евро!E44="","",Евро!E44*1.95583)</f>
      </c>
      <c r="F44" s="2">
        <f>IF(Евро!F44="","",Евро!F44*1.95583)</f>
      </c>
      <c r="G44" s="2">
        <f>IF(Евро!G44="","",Евро!G44*1.95583)</f>
      </c>
    </row>
    <row r="45" spans="1:7" ht="12.75">
      <c r="A45" s="6" t="s">
        <v>46</v>
      </c>
      <c r="B45" s="1" t="s">
        <v>10</v>
      </c>
      <c r="C45" s="2">
        <f>IF(Евро!C45="","",Евро!C45*1.95583)</f>
        <v>2.9141867</v>
      </c>
      <c r="D45" s="2">
        <f>IF(Евро!D45="","",Евро!D45*1.95583)</f>
        <v>3.8921017000000004</v>
      </c>
      <c r="E45" s="2">
        <f>IF(Евро!E45="","",Евро!E45*1.95583)</f>
      </c>
      <c r="F45" s="2">
        <f>IF(Евро!F45="","",Евро!F45*1.95583)</f>
      </c>
      <c r="G45" s="2">
        <f>IF(Евро!G45="","",Евро!G45*1.95583)</f>
      </c>
    </row>
    <row r="46" spans="3:7" ht="12.75">
      <c r="C46" s="2">
        <f>IF(Евро!C46="","",Евро!C46*1.95583)</f>
      </c>
      <c r="D46" s="2">
        <f>IF(Евро!D46="","",Евро!D46*1.95583)</f>
      </c>
      <c r="E46" s="2">
        <f>IF(Евро!E46="","",Евро!E46*1.95583)</f>
      </c>
      <c r="F46" s="2">
        <f>IF(Евро!F46="","",Евро!F46*1.95583)</f>
      </c>
      <c r="G46" s="2">
        <f>IF(Евро!G46="","",Евро!G46*1.95583)</f>
      </c>
    </row>
    <row r="47" spans="1:7" ht="12.75">
      <c r="A47" s="7" t="s">
        <v>47</v>
      </c>
      <c r="C47" s="2">
        <f>IF(Евро!C47="","",Евро!C47*1.95583)</f>
      </c>
      <c r="D47" s="2">
        <f>IF(Евро!D47="","",Евро!D47*1.95583)</f>
      </c>
      <c r="E47" s="2">
        <f>IF(Евро!E47="","",Евро!E47*1.95583)</f>
      </c>
      <c r="F47" s="2">
        <f>IF(Евро!F47="","",Евро!F47*1.95583)</f>
      </c>
      <c r="G47" s="2">
        <f>IF(Евро!G47="","",Евро!G47*1.95583)</f>
      </c>
    </row>
    <row r="48" spans="1:7" ht="12.75">
      <c r="A48" s="6" t="s">
        <v>48</v>
      </c>
      <c r="B48" s="1" t="s">
        <v>2</v>
      </c>
      <c r="C48" s="2">
        <f>IF(Евро!C48="","",Евро!C48*1.95583)</f>
        <v>0.25425790000000004</v>
      </c>
      <c r="D48" s="2">
        <f>IF(Евро!D48="","",Евро!D48*1.95583)</f>
        <v>1.4864308000000002</v>
      </c>
      <c r="E48" s="2">
        <f>IF(Евро!E48="","",Евро!E48*1.95583)</f>
      </c>
      <c r="F48" s="2">
        <f>IF(Евро!F48="","",Евро!F48*1.95583)</f>
      </c>
      <c r="G48" s="2">
        <f>IF(Евро!G48="","",Евро!G48*1.95583)</f>
      </c>
    </row>
    <row r="49" spans="1:7" ht="12.75">
      <c r="A49" s="6" t="s">
        <v>49</v>
      </c>
      <c r="B49" s="1" t="s">
        <v>2</v>
      </c>
      <c r="C49" s="2">
        <f>IF(Евро!C49="","",Евро!C49*1.95583)</f>
        <v>0.5085158000000001</v>
      </c>
      <c r="D49" s="2">
        <f>IF(Евро!D49="","",Евро!D49*1.95583)</f>
        <v>0.7627737000000001</v>
      </c>
      <c r="E49" s="2">
        <f>IF(Евро!E49="","",Евро!E49*1.95583)</f>
      </c>
      <c r="F49" s="2">
        <f>IF(Евро!F49="","",Евро!F49*1.95583)</f>
      </c>
      <c r="G49" s="2">
        <f>IF(Евро!G49="","",Евро!G49*1.95583)</f>
      </c>
    </row>
    <row r="50" spans="1:7" ht="12.75">
      <c r="A50" s="6" t="s">
        <v>50</v>
      </c>
      <c r="B50" s="1" t="s">
        <v>2</v>
      </c>
      <c r="C50" s="2">
        <f>IF(Евро!C50="","",Евро!C50*1.95583)</f>
        <v>1.5451057000000001</v>
      </c>
      <c r="D50" s="2">
        <f>IF(Евро!D50="","",Евро!D50*1.95583)</f>
        <v>2.3469960000000003</v>
      </c>
      <c r="E50" s="2">
        <f>IF(Евро!E50="","",Евро!E50*1.95583)</f>
      </c>
      <c r="F50" s="2">
        <f>IF(Евро!F50="","",Евро!F50*1.95583)</f>
      </c>
      <c r="G50" s="2">
        <f>IF(Евро!G50="","",Евро!G50*1.95583)</f>
      </c>
    </row>
    <row r="51" spans="3:7" ht="12.75">
      <c r="C51" s="2">
        <f>IF(Евро!C51="","",Евро!C51*1.95583)</f>
      </c>
      <c r="D51" s="2">
        <f>IF(Евро!D51="","",Евро!D51*1.95583)</f>
      </c>
      <c r="E51" s="2">
        <f>IF(Евро!E51="","",Евро!E51*1.95583)</f>
      </c>
      <c r="F51" s="2">
        <f>IF(Евро!F51="","",Евро!F51*1.95583)</f>
      </c>
      <c r="G51" s="2">
        <f>IF(Евро!G51="","",Евро!G51*1.95583)</f>
      </c>
    </row>
    <row r="52" spans="1:7" ht="12.75">
      <c r="A52" s="7" t="s">
        <v>51</v>
      </c>
      <c r="C52" s="2">
        <f>IF(Евро!C52="","",Евро!C52*1.95583)</f>
      </c>
      <c r="D52" s="2">
        <f>IF(Евро!D52="","",Евро!D52*1.95583)</f>
      </c>
      <c r="E52" s="2">
        <f>IF(Евро!E52="","",Евро!E52*1.95583)</f>
      </c>
      <c r="F52" s="2">
        <f>IF(Евро!F52="","",Евро!F52*1.95583)</f>
      </c>
      <c r="G52" s="2">
        <f>IF(Евро!G52="","",Евро!G52*1.95583)</f>
      </c>
    </row>
    <row r="53" spans="1:7" ht="12.75">
      <c r="A53" s="6" t="s">
        <v>52</v>
      </c>
      <c r="B53" s="1" t="s">
        <v>10</v>
      </c>
      <c r="C53" s="2">
        <f>IF(Евро!C53="","",Евро!C53*1.95583)</f>
        <v>3.6182855000000007</v>
      </c>
      <c r="D53" s="2">
        <f>IF(Евро!D53="","",Евро!D53*1.95583)</f>
      </c>
      <c r="E53" s="2">
        <f>IF(Евро!E53="","",Евро!E53*1.95583)</f>
      </c>
      <c r="F53" s="2">
        <f>IF(Евро!F53="","",Евро!F53*1.95583)</f>
      </c>
      <c r="G53" s="2">
        <f>IF(Евро!G53="","",Евро!G53*1.95583)</f>
      </c>
    </row>
    <row r="54" spans="1:7" ht="12.75">
      <c r="A54" s="6" t="s">
        <v>53</v>
      </c>
      <c r="B54" s="1" t="s">
        <v>10</v>
      </c>
      <c r="C54" s="2">
        <f>IF(Евро!C54="","",Евро!C54*1.95583)</f>
      </c>
      <c r="D54" s="2">
        <f>IF(Евро!D54="","",Евро!D54*1.95583)</f>
      </c>
      <c r="E54" s="2">
        <f>IF(Евро!E54="","",Евро!E54*1.95583)</f>
      </c>
      <c r="F54" s="2">
        <f>IF(Евро!F54="","",Евро!F54*1.95583)</f>
      </c>
      <c r="G54" s="2">
        <f>IF(Евро!G54="","",Евро!G54*1.95583)</f>
      </c>
    </row>
    <row r="55" spans="3:7" ht="12.75">
      <c r="C55" s="2">
        <f>IF(Евро!C55="","",Евро!C55*1.95583)</f>
      </c>
      <c r="D55" s="2">
        <f>IF(Евро!D55="","",Евро!D55*1.95583)</f>
      </c>
      <c r="E55" s="2">
        <f>IF(Евро!E55="","",Евро!E55*1.95583)</f>
      </c>
      <c r="F55" s="2">
        <f>IF(Евро!F55="","",Евро!F55*1.95583)</f>
      </c>
      <c r="G55" s="2">
        <f>IF(Евро!G55="","",Евро!G55*1.95583)</f>
      </c>
    </row>
    <row r="56" spans="1:7" ht="12.75">
      <c r="A56" s="7" t="s">
        <v>54</v>
      </c>
      <c r="C56" s="2">
        <f>IF(Евро!C56="","",Евро!C56*1.95583)</f>
      </c>
      <c r="D56" s="2">
        <f>IF(Евро!D56="","",Евро!D56*1.95583)</f>
      </c>
      <c r="E56" s="2">
        <f>IF(Евро!E56="","",Евро!E56*1.95583)</f>
      </c>
      <c r="F56" s="2">
        <f>IF(Евро!F56="","",Евро!F56*1.95583)</f>
      </c>
      <c r="G56" s="2">
        <f>IF(Евро!G56="","",Евро!G56*1.95583)</f>
      </c>
    </row>
    <row r="57" spans="1:7" ht="12.75">
      <c r="A57" s="6" t="s">
        <v>55</v>
      </c>
      <c r="B57" s="1" t="s">
        <v>10</v>
      </c>
      <c r="C57" s="2">
        <f>IF(Евро!C57="","",Евро!C57*1.95583)</f>
      </c>
      <c r="D57" s="2">
        <f>IF(Евро!D57="","",Евро!D57*1.95583)</f>
      </c>
      <c r="E57" s="2">
        <f>IF(Евро!E57="","",Евро!E57*1.95583)</f>
      </c>
      <c r="F57" s="2">
        <f>IF(Евро!F57="","",Евро!F57*1.95583)</f>
      </c>
      <c r="G57" s="2">
        <f>IF(Евро!G57="","",Евро!G57*1.95583)</f>
      </c>
    </row>
    <row r="58" spans="1:7" ht="12.75">
      <c r="A58" s="6" t="s">
        <v>56</v>
      </c>
      <c r="B58" s="1" t="s">
        <v>7</v>
      </c>
      <c r="C58" s="2">
        <f>IF(Евро!C58="","",Евро!C58*1.95583)</f>
      </c>
      <c r="D58" s="2">
        <f>IF(Евро!D58="","",Евро!D58*1.95583)</f>
      </c>
      <c r="E58" s="2">
        <f>IF(Евро!E58="","",Евро!E58*1.95583)</f>
      </c>
      <c r="F58" s="2">
        <f>IF(Евро!F58="","",Евро!F58*1.95583)</f>
      </c>
      <c r="G58" s="2">
        <f>IF(Евро!G58="","",Евро!G58*1.95583)</f>
      </c>
    </row>
    <row r="59" spans="1:7" ht="12.75">
      <c r="A59" s="6" t="s">
        <v>57</v>
      </c>
      <c r="B59" s="1" t="s">
        <v>7</v>
      </c>
      <c r="C59" s="2">
        <f>IF(Евро!C59="","",Евро!C59*1.95583)</f>
        <v>0.7627737000000001</v>
      </c>
      <c r="D59" s="2">
        <f>IF(Евро!D59="","",Евро!D59*1.95583)</f>
        <v>0.9583567000000001</v>
      </c>
      <c r="E59" s="2">
        <f>IF(Евро!E59="","",Евро!E59*1.95583)</f>
        <v>1.0757065000000001</v>
      </c>
      <c r="F59" s="2">
        <f>IF(Евро!F59="","",Евро!F59*1.95583)</f>
        <v>1.3886393000000001</v>
      </c>
      <c r="G59" s="2">
        <f>IF(Евро!G59="","",Евро!G59*1.95583)</f>
      </c>
    </row>
    <row r="60" spans="3:7" ht="12.75">
      <c r="C60" s="2">
        <f>IF(Евро!C60="","",Евро!C60*1.95583)</f>
      </c>
      <c r="D60" s="2">
        <f>IF(Евро!D60="","",Евро!D60*1.95583)</f>
      </c>
      <c r="E60" s="2">
        <f>IF(Евро!E60="","",Евро!E60*1.95583)</f>
      </c>
      <c r="F60" s="2">
        <f>IF(Евро!F60="","",Евро!F60*1.95583)</f>
      </c>
      <c r="G60" s="2">
        <f>IF(Евро!G60="","",Евро!G60*1.95583)</f>
      </c>
    </row>
    <row r="61" spans="1:7" ht="12.75">
      <c r="A61" s="7" t="s">
        <v>58</v>
      </c>
      <c r="C61" s="2">
        <f>IF(Евро!C61="","",Евро!C61*1.95583)</f>
      </c>
      <c r="D61" s="2">
        <f>IF(Евро!D61="","",Евро!D61*1.95583)</f>
      </c>
      <c r="E61" s="2">
        <f>IF(Евро!E61="","",Евро!E61*1.95583)</f>
      </c>
      <c r="F61" s="2">
        <f>IF(Евро!F61="","",Евро!F61*1.95583)</f>
      </c>
      <c r="G61" s="2">
        <f>IF(Евро!G61="","",Евро!G61*1.95583)</f>
      </c>
    </row>
    <row r="62" spans="1:7" ht="12.75">
      <c r="A62" s="6" t="s">
        <v>59</v>
      </c>
      <c r="B62" s="1" t="s">
        <v>10</v>
      </c>
      <c r="C62" s="2">
        <f>IF(Евро!C62="","",Евро!C62*1.95583)</f>
        <v>9.974733</v>
      </c>
      <c r="D62" s="2">
        <f>IF(Евро!D62="","",Евро!D62*1.95583)</f>
        <v>17.954519400000002</v>
      </c>
      <c r="E62" s="2">
        <f>IF(Евро!E62="","",Евро!E62*1.95583)</f>
      </c>
      <c r="F62" s="2">
        <f>IF(Евро!F62="","",Евро!F62*1.95583)</f>
      </c>
      <c r="G62" s="2">
        <f>IF(Евро!G62="","",Евро!G62*1.95583)</f>
      </c>
    </row>
    <row r="63" spans="1:7" ht="12.75">
      <c r="A63" s="6" t="s">
        <v>60</v>
      </c>
      <c r="B63" s="1" t="s">
        <v>10</v>
      </c>
      <c r="C63" s="2">
        <f>IF(Евро!C63="","",Евро!C63*1.95583)</f>
      </c>
      <c r="D63" s="2">
        <f>IF(Евро!D63="","",Евро!D63*1.95583)</f>
      </c>
      <c r="E63" s="2">
        <f>IF(Евро!E63="","",Евро!E63*1.95583)</f>
      </c>
      <c r="F63" s="2">
        <f>IF(Евро!F63="","",Евро!F63*1.95583)</f>
      </c>
      <c r="G63" s="2">
        <f>IF(Евро!G63="","",Евро!G63*1.95583)</f>
      </c>
    </row>
    <row r="64" spans="1:7" ht="12.75">
      <c r="A64" s="6" t="s">
        <v>61</v>
      </c>
      <c r="B64" s="1" t="s">
        <v>62</v>
      </c>
      <c r="C64" s="2">
        <f>IF(Евро!C64="","",Евро!C64*1.95583)</f>
        <v>0.7627737000000001</v>
      </c>
      <c r="D64" s="2">
        <f>IF(Евро!D64="","",Евро!D64*1.95583)</f>
        <v>1.9558300000000002</v>
      </c>
      <c r="E64" s="2">
        <f>IF(Евро!E64="","",Евро!E64*1.95583)</f>
      </c>
      <c r="F64" s="2">
        <f>IF(Евро!F64="","",Евро!F64*1.95583)</f>
      </c>
      <c r="G64" s="2">
        <f>IF(Евро!G64="","",Евро!G64*1.95583)</f>
      </c>
    </row>
    <row r="65" spans="3:7" ht="12.75">
      <c r="C65" s="2">
        <f>IF(Евро!C65="","",Евро!C65*1.95583)</f>
      </c>
      <c r="D65" s="2">
        <f>IF(Евро!D65="","",Евро!D65*1.95583)</f>
      </c>
      <c r="E65" s="2">
        <f>IF(Евро!E65="","",Евро!E65*1.95583)</f>
      </c>
      <c r="F65" s="2">
        <f>IF(Евро!F65="","",Евро!F65*1.95583)</f>
      </c>
      <c r="G65" s="2">
        <f>IF(Евро!G65="","",Евро!G65*1.95583)</f>
      </c>
    </row>
    <row r="66" spans="1:7" ht="12.75">
      <c r="A66" s="7" t="s">
        <v>63</v>
      </c>
      <c r="C66" s="2">
        <f>IF(Евро!C66="","",Евро!C66*1.95583)</f>
      </c>
      <c r="D66" s="2">
        <f>IF(Евро!D66="","",Евро!D66*1.95583)</f>
      </c>
      <c r="E66" s="2">
        <f>IF(Евро!E66="","",Евро!E66*1.95583)</f>
      </c>
      <c r="F66" s="2">
        <f>IF(Евро!F66="","",Евро!F66*1.95583)</f>
      </c>
      <c r="G66" s="2">
        <f>IF(Евро!G66="","",Евро!G66*1.95583)</f>
      </c>
    </row>
    <row r="67" spans="1:7" ht="12.75">
      <c r="A67" s="6" t="s">
        <v>64</v>
      </c>
      <c r="B67" s="1" t="s">
        <v>10</v>
      </c>
      <c r="C67" s="2">
        <f>IF(Евро!C67="","",Евро!C67*1.95583)</f>
        <v>7.0409880000000005</v>
      </c>
      <c r="D67" s="2">
        <f>IF(Евро!D67="","",Евро!D67*1.95583)</f>
      </c>
      <c r="E67" s="2">
        <f>IF(Евро!E67="","",Евро!E67*1.95583)</f>
      </c>
      <c r="F67" s="2">
        <f>IF(Евро!F67="","",Евро!F67*1.95583)</f>
      </c>
      <c r="G67" s="2">
        <f>IF(Евро!G67="","",Евро!G67*1.95583)</f>
      </c>
    </row>
    <row r="68" spans="1:7" ht="12.75">
      <c r="A68" s="6" t="s">
        <v>65</v>
      </c>
      <c r="B68" s="1" t="s">
        <v>10</v>
      </c>
      <c r="C68" s="2">
        <f>IF(Евро!C68="","",Евро!C68*1.95583)</f>
        <v>5.456765700000001</v>
      </c>
      <c r="D68" s="2">
        <f>IF(Евро!D68="","",Евро!D68*1.95583)</f>
      </c>
      <c r="E68" s="2">
        <f>IF(Евро!E68="","",Евро!E68*1.95583)</f>
      </c>
      <c r="F68" s="2">
        <f>IF(Евро!F68="","",Евро!F68*1.95583)</f>
      </c>
      <c r="G68" s="2">
        <f>IF(Евро!G68="","",Евро!G68*1.95583)</f>
      </c>
    </row>
    <row r="69" spans="3:7" ht="24" customHeight="1">
      <c r="C69" s="2">
        <f>IF(Евро!C69="","",Евро!C69*1.95583)</f>
      </c>
      <c r="D69" s="2">
        <f>IF(Евро!D69="","",Евро!D69*1.95583)</f>
      </c>
      <c r="E69" s="2">
        <f>IF(Евро!E69="","",Евро!E69*1.95583)</f>
      </c>
      <c r="F69" s="2">
        <f>IF(Евро!F69="","",Евро!F69*1.95583)</f>
      </c>
      <c r="G69" s="2">
        <f>IF(Евро!G69="","",Евро!G69*1.95583)</f>
      </c>
    </row>
    <row r="70" spans="1:7" ht="12.75">
      <c r="A70" s="7" t="s">
        <v>66</v>
      </c>
      <c r="C70" s="2">
        <f>IF(Евро!C70="","",Евро!C70*1.95583)</f>
      </c>
      <c r="D70" s="2">
        <f>IF(Евро!D70="","",Евро!D70*1.95583)</f>
      </c>
      <c r="E70" s="2">
        <f>IF(Евро!E70="","",Евро!E70*1.95583)</f>
      </c>
      <c r="F70" s="2">
        <f>IF(Евро!F70="","",Евро!F70*1.95583)</f>
      </c>
      <c r="G70" s="2">
        <f>IF(Евро!G70="","",Евро!G70*1.95583)</f>
      </c>
    </row>
    <row r="71" spans="1:7" ht="12.75">
      <c r="A71" s="6" t="s">
        <v>67</v>
      </c>
      <c r="B71" s="1" t="s">
        <v>10</v>
      </c>
      <c r="C71" s="2">
        <f>IF(Евро!C71="","",Евро!C71*1.95583)</f>
        <v>4.674433700000001</v>
      </c>
      <c r="D71" s="2">
        <f>IF(Евро!D71="","",Евро!D71*1.95583)</f>
      </c>
      <c r="E71" s="2">
        <f>IF(Евро!E71="","",Евро!E71*1.95583)</f>
      </c>
      <c r="F71" s="2">
        <f>IF(Евро!F71="","",Евро!F71*1.95583)</f>
      </c>
      <c r="G71" s="2">
        <f>IF(Евро!G71="","",Евро!G71*1.95583)</f>
      </c>
    </row>
    <row r="72" spans="1:7" ht="12.75">
      <c r="A72" s="6" t="s">
        <v>68</v>
      </c>
      <c r="B72" s="1" t="s">
        <v>10</v>
      </c>
      <c r="C72" s="2">
        <f>IF(Евро!C72="","",Евро!C72*1.95583)</f>
      </c>
      <c r="D72" s="2">
        <f>IF(Евро!D72="","",Евро!D72*1.95583)</f>
      </c>
      <c r="E72" s="2">
        <f>IF(Евро!E72="","",Евро!E72*1.95583)</f>
      </c>
      <c r="F72" s="2">
        <f>IF(Евро!F72="","",Евро!F72*1.95583)</f>
      </c>
      <c r="G72" s="2">
        <f>IF(Евро!G72="","",Евро!G72*1.95583)</f>
      </c>
    </row>
    <row r="73" spans="1:7" ht="12.75">
      <c r="A73" s="6" t="s">
        <v>69</v>
      </c>
      <c r="B73" s="1" t="s">
        <v>10</v>
      </c>
      <c r="C73" s="2">
        <f>IF(Евро!C73="","",Евро!C73*1.95583)</f>
        <v>8.566535400000001</v>
      </c>
      <c r="D73" s="2">
        <f>IF(Евро!D73="","",Евро!D73*1.95583)</f>
      </c>
      <c r="E73" s="2">
        <f>IF(Евро!E73="","",Евро!E73*1.95583)</f>
      </c>
      <c r="F73" s="2">
        <f>IF(Евро!F73="","",Евро!F73*1.95583)</f>
      </c>
      <c r="G73" s="2">
        <f>IF(Евро!G73="","",Евро!G73*1.95583)</f>
      </c>
    </row>
    <row r="74" spans="1:7" ht="12.75">
      <c r="A74" s="6" t="s">
        <v>70</v>
      </c>
      <c r="B74" s="1" t="s">
        <v>10</v>
      </c>
      <c r="C74" s="2">
        <f>IF(Евро!C74="","",Евро!C74*1.95583)</f>
        <v>7.3930374</v>
      </c>
      <c r="D74" s="2">
        <f>IF(Евро!D74="","",Евро!D74*1.95583)</f>
      </c>
      <c r="E74" s="2">
        <f>IF(Евро!E74="","",Евро!E74*1.95583)</f>
      </c>
      <c r="F74" s="2">
        <f>IF(Евро!F74="","",Евро!F74*1.95583)</f>
      </c>
      <c r="G74" s="2">
        <f>IF(Евро!G74="","",Евро!G74*1.95583)</f>
      </c>
    </row>
    <row r="75" spans="1:7" ht="12.75">
      <c r="A75" s="6" t="s">
        <v>71</v>
      </c>
      <c r="B75" s="1" t="s">
        <v>10</v>
      </c>
      <c r="C75" s="2">
        <f>IF(Евро!C75="","",Евро!C75*1.95583)</f>
        <v>7.3930374</v>
      </c>
      <c r="D75" s="2">
        <f>IF(Евро!D75="","",Евро!D75*1.95583)</f>
      </c>
      <c r="E75" s="2">
        <f>IF(Евро!E75="","",Евро!E75*1.95583)</f>
      </c>
      <c r="F75" s="2">
        <f>IF(Евро!F75="","",Евро!F75*1.95583)</f>
      </c>
      <c r="G75" s="2">
        <f>IF(Евро!G75="","",Евро!G75*1.95583)</f>
      </c>
    </row>
    <row r="76" spans="1:7" ht="12.75">
      <c r="A76" s="6" t="s">
        <v>72</v>
      </c>
      <c r="B76" s="1" t="s">
        <v>10</v>
      </c>
      <c r="C76" s="2">
        <f>IF(Евро!C76="","",Евро!C76*1.95583)</f>
        <v>5.1438329000000005</v>
      </c>
      <c r="D76" s="2">
        <f>IF(Евро!D76="","",Евро!D76*1.95583)</f>
        <v>5.86749</v>
      </c>
      <c r="E76" s="2">
        <f>IF(Евро!E76="","",Евро!E76*1.95583)</f>
      </c>
      <c r="F76" s="2">
        <f>IF(Евро!F76="","",Евро!F76*1.95583)</f>
      </c>
      <c r="G76" s="2">
        <f>IF(Евро!G76="","",Евро!G76*1.95583)</f>
      </c>
    </row>
    <row r="77" spans="1:7" ht="12.75">
      <c r="A77" s="6" t="s">
        <v>73</v>
      </c>
      <c r="B77" s="1" t="s">
        <v>10</v>
      </c>
      <c r="C77" s="2">
        <f>IF(Евро!C77="","",Евро!C77*1.95583)</f>
        <v>7.0214297000000006</v>
      </c>
      <c r="D77" s="2">
        <f>IF(Евро!D77="","",Евро!D77*1.95583)</f>
      </c>
      <c r="E77" s="2">
        <f>IF(Евро!E77="","",Евро!E77*1.95583)</f>
      </c>
      <c r="F77" s="2">
        <f>IF(Евро!F77="","",Евро!F77*1.95583)</f>
      </c>
      <c r="G77" s="2">
        <f>IF(Евро!G77="","",Евро!G77*1.95583)</f>
      </c>
    </row>
    <row r="78" spans="1:7" ht="12.75">
      <c r="A78" s="6" t="s">
        <v>74</v>
      </c>
      <c r="B78" s="1" t="s">
        <v>10</v>
      </c>
      <c r="C78" s="2">
        <f>IF(Евро!C78="","",Евро!C78*1.95583)</f>
        <v>12.243495800000002</v>
      </c>
      <c r="D78" s="2">
        <f>IF(Евро!D78="","",Евро!D78*1.95583)</f>
      </c>
      <c r="E78" s="2">
        <f>IF(Евро!E78="","",Евро!E78*1.95583)</f>
      </c>
      <c r="F78" s="2">
        <f>IF(Евро!F78="","",Евро!F78*1.95583)</f>
      </c>
      <c r="G78" s="2">
        <f>IF(Евро!G78="","",Евро!G78*1.95583)</f>
      </c>
    </row>
    <row r="79" spans="1:7" ht="12.75">
      <c r="A79" s="6" t="s">
        <v>75</v>
      </c>
      <c r="B79" s="1" t="s">
        <v>10</v>
      </c>
      <c r="C79" s="2">
        <f>IF(Евро!C79="","",Евро!C79*1.95583)</f>
        <v>12.849803100000003</v>
      </c>
      <c r="D79" s="2">
        <f>IF(Евро!D79="","",Евро!D79*1.95583)</f>
      </c>
      <c r="E79" s="2">
        <f>IF(Евро!E79="","",Евро!E79*1.95583)</f>
      </c>
      <c r="F79" s="2">
        <f>IF(Евро!F79="","",Евро!F79*1.95583)</f>
      </c>
      <c r="G79" s="2">
        <f>IF(Евро!G79="","",Евро!G79*1.95583)</f>
      </c>
    </row>
    <row r="80" spans="1:7" ht="12.75">
      <c r="A80" s="6" t="s">
        <v>76</v>
      </c>
      <c r="B80" s="1" t="s">
        <v>10</v>
      </c>
      <c r="C80" s="2">
        <f>IF(Евро!C80="","",Евро!C80*1.95583)</f>
        <v>7.803761700000001</v>
      </c>
      <c r="D80" s="2">
        <f>IF(Евро!D80="","",Евро!D80*1.95583)</f>
      </c>
      <c r="E80" s="2">
        <f>IF(Евро!E80="","",Евро!E80*1.95583)</f>
      </c>
      <c r="F80" s="2">
        <f>IF(Евро!F80="","",Евро!F80*1.95583)</f>
      </c>
      <c r="G80" s="2">
        <f>IF(Евро!G80="","",Евро!G80*1.95583)</f>
      </c>
    </row>
    <row r="81" spans="3:7" ht="12.75">
      <c r="C81" s="2">
        <f>IF(Евро!C81="","",Евро!C81*1.95583)</f>
      </c>
      <c r="D81" s="2">
        <f>IF(Евро!D81="","",Евро!D81*1.95583)</f>
      </c>
      <c r="E81" s="2">
        <f>IF(Евро!E81="","",Евро!E81*1.95583)</f>
      </c>
      <c r="F81" s="2">
        <f>IF(Евро!F81="","",Евро!F81*1.95583)</f>
      </c>
      <c r="G81" s="2">
        <f>IF(Евро!G81="","",Евро!G81*1.95583)</f>
      </c>
    </row>
    <row r="82" spans="1:7" ht="12.75">
      <c r="A82" s="5" t="s">
        <v>77</v>
      </c>
      <c r="C82" s="2">
        <f>IF(Евро!C82="","",Евро!C82*1.95583)</f>
      </c>
      <c r="D82" s="2">
        <f>IF(Евро!D82="","",Евро!D82*1.95583)</f>
      </c>
      <c r="E82" s="2">
        <f>IF(Евро!E82="","",Евро!E82*1.95583)</f>
      </c>
      <c r="F82" s="2">
        <f>IF(Евро!F82="","",Евро!F82*1.95583)</f>
      </c>
      <c r="G82" s="2">
        <f>IF(Евро!G82="","",Евро!G82*1.95583)</f>
      </c>
    </row>
    <row r="83" spans="1:7" ht="12.75">
      <c r="A83" s="6" t="s">
        <v>78</v>
      </c>
      <c r="B83" s="1" t="s">
        <v>2</v>
      </c>
      <c r="C83" s="2">
        <f>IF(Евро!C83="","",Евро!C83*1.95583)</f>
        <v>2.8731142700000003</v>
      </c>
      <c r="D83" s="2">
        <f>IF(Евро!D83="","",Евро!D83*1.95583)</f>
      </c>
      <c r="E83" s="2">
        <f>IF(Евро!E83="","",Евро!E83*1.95583)</f>
      </c>
      <c r="F83" s="2">
        <f>IF(Евро!F83="","",Евро!F83*1.95583)</f>
      </c>
      <c r="G83" s="2">
        <f>IF(Евро!G83="","",Евро!G83*1.95583)</f>
      </c>
    </row>
    <row r="84" spans="1:7" ht="12.75">
      <c r="A84" s="6" t="s">
        <v>79</v>
      </c>
      <c r="B84" s="1" t="s">
        <v>2</v>
      </c>
      <c r="C84" s="2">
        <f>IF(Евро!C84="","",Евро!C84*1.95583)</f>
        <v>2.9709057700000003</v>
      </c>
      <c r="D84" s="2">
        <f>IF(Евро!D84="","",Евро!D84*1.95583)</f>
      </c>
      <c r="E84" s="2">
        <f>IF(Евро!E84="","",Евро!E84*1.95583)</f>
      </c>
      <c r="F84" s="2">
        <f>IF(Евро!F84="","",Евро!F84*1.95583)</f>
      </c>
      <c r="G84" s="2">
        <f>IF(Евро!G84="","",Евро!G84*1.95583)</f>
      </c>
    </row>
    <row r="85" spans="1:7" ht="12.75">
      <c r="A85" s="6" t="s">
        <v>80</v>
      </c>
      <c r="B85" s="1" t="s">
        <v>2</v>
      </c>
      <c r="C85" s="2">
        <f>IF(Евро!C85="","",Евро!C85*1.95583)</f>
        <v>2.9709057700000003</v>
      </c>
      <c r="D85" s="2">
        <f>IF(Евро!D85="","",Евро!D85*1.95583)</f>
      </c>
      <c r="E85" s="2">
        <f>IF(Евро!E85="","",Евро!E85*1.95583)</f>
      </c>
      <c r="F85" s="2">
        <f>IF(Евро!F85="","",Евро!F85*1.95583)</f>
      </c>
      <c r="G85" s="2">
        <f>IF(Евро!G85="","",Евро!G85*1.95583)</f>
      </c>
    </row>
    <row r="86" spans="1:7" ht="12.75">
      <c r="A86" s="6" t="s">
        <v>81</v>
      </c>
      <c r="B86" s="1" t="s">
        <v>2</v>
      </c>
      <c r="C86" s="2">
        <f>IF(Евро!C86="","",Евро!C86*1.95583)</f>
        <v>3.0882555700000003</v>
      </c>
      <c r="D86" s="2">
        <f>IF(Евро!D86="","",Евро!D86*1.95583)</f>
      </c>
      <c r="E86" s="2">
        <f>IF(Евро!E86="","",Евро!E86*1.95583)</f>
      </c>
      <c r="F86" s="2">
        <f>IF(Евро!F86="","",Евро!F86*1.95583)</f>
      </c>
      <c r="G86" s="2">
        <f>IF(Евро!G86="","",Евро!G86*1.95583)</f>
      </c>
    </row>
  </sheetData>
  <sheetProtection/>
  <printOptions/>
  <pageMargins left="0.7875" right="0.7875" top="1.025" bottom="1.025" header="0.7875" footer="0.7875"/>
  <pageSetup horizontalDpi="300" verticalDpi="300" orientation="landscape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Vladimir Georgiev</cp:lastModifiedBy>
  <dcterms:modified xsi:type="dcterms:W3CDTF">2008-05-16T21:47:14Z</dcterms:modified>
  <cp:category/>
  <cp:version/>
  <cp:contentType/>
  <cp:contentStatus/>
</cp:coreProperties>
</file>